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5521" windowWidth="9525" windowHeight="4020" tabRatio="750" activeTab="0"/>
  </bookViews>
  <sheets>
    <sheet name="Overview" sheetId="1" r:id="rId1"/>
    <sheet name="Summary" sheetId="2" r:id="rId2"/>
    <sheet name="Open Pit" sheetId="3" r:id="rId3"/>
    <sheet name="UG Mine" sheetId="4" r:id="rId4"/>
    <sheet name="Tailings" sheetId="5" r:id="rId5"/>
    <sheet name="Rock Pile" sheetId="6" r:id="rId6"/>
    <sheet name="Bldgs &amp; Equip" sheetId="7" r:id="rId7"/>
    <sheet name="Chemicals" sheetId="8" r:id="rId8"/>
    <sheet name="Water" sheetId="9" r:id="rId9"/>
    <sheet name="Mobilization" sheetId="10" r:id="rId10"/>
    <sheet name="Monitor" sheetId="11" r:id="rId11"/>
    <sheet name="PostClosure" sheetId="12" r:id="rId12"/>
    <sheet name="Ongoing Water" sheetId="13" r:id="rId13"/>
    <sheet name="Unit_Costs" sheetId="14" r:id="rId14"/>
    <sheet name="Title" sheetId="15" r:id="rId15"/>
    <sheet name="Conditions" sheetId="16" r:id="rId16"/>
    <sheet name="Limitations" sheetId="17" r:id="rId17"/>
  </sheets>
  <definedNames>
    <definedName name="\0">#REF!</definedName>
    <definedName name="\A">#REF!</definedName>
    <definedName name="\Z">#REF!</definedName>
    <definedName name="AllPrint">#REF!</definedName>
    <definedName name="Bldg1CostCode">'Bldgs &amp; Equip'!$E$5:$E$73</definedName>
    <definedName name="Bldg1Name">'Bldgs &amp; Equip'!$C$1</definedName>
    <definedName name="Bldg1Qty">'Bldgs &amp; Equip'!$D$5:$D$73</definedName>
    <definedName name="Bldg1Total">'Bldgs &amp; Equip'!$G$74</definedName>
    <definedName name="BldgCount">'Bldgs &amp; Equip'!$A$1</definedName>
    <definedName name="BldgSum">'Summary'!$B$8</definedName>
    <definedName name="CCS">#REF!</definedName>
    <definedName name="Chem1CostCode">'Chemicals'!$E$6:$E$34</definedName>
    <definedName name="Chem1Name">'Chemicals'!$C$1</definedName>
    <definedName name="Chem1Qty">'Chemicals'!$D$5:$D$34</definedName>
    <definedName name="Chem1Total">'Chemicals'!$G$35</definedName>
    <definedName name="ChemCount">'Chemicals'!$A$1</definedName>
    <definedName name="ChemSum">'Summary'!$B$9</definedName>
    <definedName name="Clear">#REF!</definedName>
    <definedName name="ColNo">'Limitations'!#REF!</definedName>
    <definedName name="COMPLETE">#REF!</definedName>
    <definedName name="Conditions">'Conditions'!$A$1</definedName>
    <definedName name="COST_TYPE" localSheetId="2">'Open Pit'!$B$802:$B$804</definedName>
    <definedName name="CostCode">'Unit_Costs'!$E$6:$E$157</definedName>
    <definedName name="CountName">#REF!</definedName>
    <definedName name="Data_Entry">#REF!</definedName>
    <definedName name="Dflt_Menu">#REF!</definedName>
    <definedName name="DiscountRate">'PostClosure'!$E$16</definedName>
    <definedName name="DISPLAY">#REF!</definedName>
    <definedName name="DUPL">#REF!</definedName>
    <definedName name="ElemBody">#REF!</definedName>
    <definedName name="ELEMCOUNT">#REF!</definedName>
    <definedName name="ELEMEND">#REF!</definedName>
    <definedName name="ElemPrint1">#REF!</definedName>
    <definedName name="ElemPrint2">#REF!</definedName>
    <definedName name="ElemRows">#REF!</definedName>
    <definedName name="ELEMSUM">#REF!</definedName>
    <definedName name="ElemSumRow">#REF!</definedName>
    <definedName name="ELEMTYPE">#REF!</definedName>
    <definedName name="EstimateColumnTable">'Limitations'!#REF!</definedName>
    <definedName name="FIRST">#REF!</definedName>
    <definedName name="HDupl">#REF!</definedName>
    <definedName name="HEIGHT">#REF!</definedName>
    <definedName name="Help">#REF!</definedName>
    <definedName name="Help_PD1">#REF!</definedName>
    <definedName name="HGoTo">#REF!</definedName>
    <definedName name="High">'Limitations'!$C$10</definedName>
    <definedName name="HPrint">#REF!</definedName>
    <definedName name="Hquit">#REF!</definedName>
    <definedName name="HSens">#REF!</definedName>
    <definedName name="HUC">#REF!</definedName>
    <definedName name="Init">#REF!</definedName>
    <definedName name="INITIALIZE">#REF!</definedName>
    <definedName name="LAST">#REF!</definedName>
    <definedName name="LAYOUT">#REF!</definedName>
    <definedName name="Low">'Limitations'!$C$9</definedName>
    <definedName name="Menu_Info">#REF!</definedName>
    <definedName name="Message" localSheetId="2">'Open Pit'!#REF!</definedName>
    <definedName name="MOB" localSheetId="2">'Open Pit'!$A$571:$G$636</definedName>
    <definedName name="Mob1CostCode" localSheetId="2">'Open Pit'!$E$586:$E$616</definedName>
    <definedName name="Mob1CostCode">'Mobilization'!$E$6:$E$38</definedName>
    <definedName name="Mob1Name">'Mobilization'!$C$1</definedName>
    <definedName name="Mob1Qty" localSheetId="2">'Open Pit'!$D$586:$D$616</definedName>
    <definedName name="Mob1Qty">'Mobilization'!$D$6:$D$38</definedName>
    <definedName name="Mob1Total">'Mobilization'!$G$39</definedName>
    <definedName name="MobBody" localSheetId="2">'Open Pit'!$A$584:$G$636</definedName>
    <definedName name="MOBCOUNT" localSheetId="2">'Open Pit'!$A$571:$A$571</definedName>
    <definedName name="MobCount">'Mobilization'!$A$1</definedName>
    <definedName name="MOBEND" localSheetId="2">'Open Pit'!$A$619:$A$619</definedName>
    <definedName name="MobHead" localSheetId="2">'Open Pit'!$A$570:$G$583</definedName>
    <definedName name="MobRows" localSheetId="2">'Open Pit'!$A$572</definedName>
    <definedName name="MOBSUM" localSheetId="2">'Open Pit'!$A$768:$A$768</definedName>
    <definedName name="MobSum">'Summary'!$B$11</definedName>
    <definedName name="MON" localSheetId="2">'Open Pit'!$A$638:$G$745</definedName>
    <definedName name="Mon1CostCode" localSheetId="2">'Open Pit'!$E$652:$E$673</definedName>
    <definedName name="Mon1CostCode">'Monitor'!$E$5:$E$16</definedName>
    <definedName name="Mon1Name">'Monitor'!$C$1</definedName>
    <definedName name="Mon1Qty" localSheetId="2">'Open Pit'!$D$652:$D$673</definedName>
    <definedName name="Mon1Qty">'Monitor'!$D$5:$D$15</definedName>
    <definedName name="Mon1Total">'Monitor'!$G$17</definedName>
    <definedName name="MonBody" localSheetId="2">'Open Pit'!$A$651:$G$745</definedName>
    <definedName name="MONCOUNT" localSheetId="2">'Open Pit'!$A$638:$A$638</definedName>
    <definedName name="MONCOUNT">'Monitor'!$A$1</definedName>
    <definedName name="MONEND" localSheetId="2">'Open Pit'!$A$677:$A$677</definedName>
    <definedName name="MonHead" localSheetId="2">'Open Pit'!$A$637:$G$650</definedName>
    <definedName name="MonRows" localSheetId="2">'Open Pit'!$A$639</definedName>
    <definedName name="MonSum" localSheetId="2">'Open Pit'!$A$786</definedName>
    <definedName name="MonSum">'Summary'!$B$12</definedName>
    <definedName name="newpitend" localSheetId="2">'Open Pit'!$A$55</definedName>
    <definedName name="OWTotal">'Ongoing Water'!$G$37</definedName>
    <definedName name="PC1CostCode">'PostClosure'!$E$7:$E$12</definedName>
    <definedName name="PC1Name">'PostClosure'!$C$1</definedName>
    <definedName name="PC1Qty">'PostClosure'!$D$7:$D$13</definedName>
    <definedName name="PC1Total">'PostClosure'!$G$18</definedName>
    <definedName name="PCAnnualTotal">'PostClosure'!$G$15</definedName>
    <definedName name="PCCount">'PostClosure'!$A$1</definedName>
    <definedName name="PCSum">'Summary'!$B$13</definedName>
    <definedName name="PCYears">'PostClosure'!$E$17</definedName>
    <definedName name="Pit" localSheetId="2">'Open Pit'!$A$1:$G$60</definedName>
    <definedName name="pit1body">'Open Pit'!$A$4:$G$59</definedName>
    <definedName name="Pit1CostCode" localSheetId="2">'Open Pit'!$E$5:$E$53</definedName>
    <definedName name="Pit1Name" localSheetId="2">'Open Pit'!$C$1</definedName>
    <definedName name="Pit1Name">'Open Pit'!$C$1</definedName>
    <definedName name="Pit1Qty" localSheetId="2">'Open Pit'!$D$5:$D$54</definedName>
    <definedName name="Pit1Total">'Open Pit'!$G$55</definedName>
    <definedName name="Pit1UserData" localSheetId="2">'Open Pit'!$D$5:$E$53</definedName>
    <definedName name="Pit1UserData">'PostClosure'!#REF!</definedName>
    <definedName name="Pit2Sum">'Open Pit'!$O$55</definedName>
    <definedName name="PitBody" localSheetId="2">'Open Pit'!$A$4:$G$60</definedName>
    <definedName name="PitBody">'Open Pit'!$4:$60</definedName>
    <definedName name="PitCount">'Open Pit'!$A$1</definedName>
    <definedName name="PitEnd" localSheetId="2">'Open Pit'!$A$55</definedName>
    <definedName name="PitEnd">'PostClosure'!#REF!</definedName>
    <definedName name="PitFinal" localSheetId="2">'Open Pit'!#REF!</definedName>
    <definedName name="PitFinal">'PostClosure'!#REF!</definedName>
    <definedName name="PitHead" localSheetId="2">'Open Pit'!$A$1:$G$3</definedName>
    <definedName name="PitHead">'PostClosure'!#REF!</definedName>
    <definedName name="PitHeading" localSheetId="2">'Open Pit'!$A$1:$G$3</definedName>
    <definedName name="PitHeading">'PostClosure'!#REF!</definedName>
    <definedName name="PitRows" localSheetId="2">'Open Pit'!#REF!</definedName>
    <definedName name="PitRows">'PostClosure'!#REF!</definedName>
    <definedName name="pitstart" localSheetId="2">'Open Pit'!$A$4</definedName>
    <definedName name="pitstart">'PostClosure'!#REF!</definedName>
    <definedName name="PitSum" localSheetId="2">'Open Pit'!$A$754:$A$754</definedName>
    <definedName name="PitSum">'Summary'!$B$4</definedName>
    <definedName name="Posit">#REF!</definedName>
    <definedName name="_xlnm.Print_Titles" localSheetId="6">'Bldgs &amp; Equip'!$1:$3</definedName>
    <definedName name="_xlnm.Print_Titles" localSheetId="7">'Chemicals'!$1:$3</definedName>
    <definedName name="_xlnm.Print_Titles" localSheetId="15">'Conditions'!$1:$3</definedName>
    <definedName name="_xlnm.Print_Titles" localSheetId="9">'Mobilization'!$1:$3</definedName>
    <definedName name="_xlnm.Print_Titles" localSheetId="10">'Monitor'!$1:$3</definedName>
    <definedName name="_xlnm.Print_Titles" localSheetId="12">'Ongoing Water'!$1:$3</definedName>
    <definedName name="_xlnm.Print_Titles" localSheetId="2">'Open Pit'!$1:$3</definedName>
    <definedName name="_xlnm.Print_Titles" localSheetId="0">'Overview'!$1:$3</definedName>
    <definedName name="_xlnm.Print_Titles" localSheetId="11">'PostClosure'!$1:$3</definedName>
    <definedName name="_xlnm.Print_Titles" localSheetId="5">'Rock Pile'!$1:$3</definedName>
    <definedName name="_xlnm.Print_Titles" localSheetId="1">'Summary'!$1:$3</definedName>
    <definedName name="_xlnm.Print_Titles" localSheetId="4">'Tailings'!$1:$3</definedName>
    <definedName name="_xlnm.Print_Titles" localSheetId="3">'UG Mine'!$1:$3</definedName>
    <definedName name="_xlnm.Print_Titles" localSheetId="13">'Unit_Costs'!$1:$3</definedName>
    <definedName name="_xlnm.Print_Titles" localSheetId="8">'Water'!$1:$3</definedName>
    <definedName name="ProjectName" localSheetId="2">'Open Pit'!#REF!</definedName>
    <definedName name="ProjectName">'Overview'!$B$2</definedName>
    <definedName name="Prot">#REF!</definedName>
    <definedName name="PrtHead">#REF!</definedName>
    <definedName name="QUIT">#REF!</definedName>
    <definedName name="Quit?">#REF!</definedName>
    <definedName name="RCL_Menu">#REF!</definedName>
    <definedName name="ROCKPILE" localSheetId="2">'Open Pit'!$A$223:$G$287</definedName>
    <definedName name="RockPile1CostCode" localSheetId="2">'Open Pit'!$E$237:$E$267</definedName>
    <definedName name="RockPile1Qty" localSheetId="2">'Open Pit'!$D$237:$D$267</definedName>
    <definedName name="RockPileBody" localSheetId="2">'Open Pit'!$A$236:$G$287</definedName>
    <definedName name="ROCKPILECOUNT" localSheetId="2">'Open Pit'!$A$223:$A$223</definedName>
    <definedName name="ROCKPILEEND" localSheetId="2">'Open Pit'!$A$270:$A$270</definedName>
    <definedName name="RockPileHead" localSheetId="2">'Open Pit'!$A$222:$G$235</definedName>
    <definedName name="RockPileStart" localSheetId="2">'Open Pit'!$A$235</definedName>
    <definedName name="ROCKPILESUM" localSheetId="2">'Open Pit'!$A$760:$A$760</definedName>
    <definedName name="RP1CostCode">'Rock Pile'!$E$5:$E$32</definedName>
    <definedName name="RP1Name">'Rock Pile'!$C$1</definedName>
    <definedName name="RP1Qty">'Rock Pile'!$D$5:$D$32</definedName>
    <definedName name="RP1Total">'Rock Pile'!$G$33</definedName>
    <definedName name="RPCount">'Rock Pile'!$A$1</definedName>
    <definedName name="RPRows" localSheetId="2">'Open Pit'!$A$224</definedName>
    <definedName name="RPSum">'Summary'!$B$7</definedName>
    <definedName name="Sens_Best">#REF!</definedName>
    <definedName name="Sens_High">#REF!</definedName>
    <definedName name="Sens_Low">#REF!</definedName>
    <definedName name="Sensitivity">'Limitations'!#REF!</definedName>
    <definedName name="SPEC">'Limitations'!$C$11</definedName>
    <definedName name="SplitW_Clear">#REF!</definedName>
    <definedName name="SplitW_UnitCosts">#REF!</definedName>
    <definedName name="SumBody" localSheetId="2">'Open Pit'!$A$753:$G$795</definedName>
    <definedName name="SumBody">'Summary'!$A$4:$E$13</definedName>
    <definedName name="SumHead" localSheetId="2">'Open Pit'!$A$748:$G$752</definedName>
    <definedName name="SumHead">'Summary'!$A$1:$E$3</definedName>
    <definedName name="SumPrint">#REF!</definedName>
    <definedName name="SumTotal">'Summary'!$E$26</definedName>
    <definedName name="TAILINGS" localSheetId="2">'Open Pit'!$A$134:$G$221</definedName>
    <definedName name="Tailings1CostCode" localSheetId="2">'Open Pit'!$E$148:$E$201</definedName>
    <definedName name="Tailings1CostCode">'Tailings'!$E$5:$E$51</definedName>
    <definedName name="Tailings1Name">'Tailings'!$C$1</definedName>
    <definedName name="Tailings1Qty" localSheetId="2">'Open Pit'!$D$148:$D$201</definedName>
    <definedName name="Tailings1Qty">'Tailings'!$D$5:$D$51</definedName>
    <definedName name="Tailings1Total">'Tailings'!$G$52</definedName>
    <definedName name="TailingsBody" localSheetId="2">'Open Pit'!$A$147:$G$221</definedName>
    <definedName name="TAILINGSCOUNT" localSheetId="2">'Open Pit'!$A$134:$A$134</definedName>
    <definedName name="TailingsCount">'Tailings'!$A$1</definedName>
    <definedName name="TAILINGSEND" localSheetId="2">'Open Pit'!$A$204:$A$204</definedName>
    <definedName name="TailingsHead" localSheetId="2">'Open Pit'!$A$133:$G$146</definedName>
    <definedName name="TailingsRows" localSheetId="2">'Open Pit'!$A$135</definedName>
    <definedName name="TailingsStart" localSheetId="2">'Open Pit'!$A$146</definedName>
    <definedName name="TAILINGSSUM" localSheetId="2">'Open Pit'!$A$758</definedName>
    <definedName name="TailingsSum">'Summary'!$B$6</definedName>
    <definedName name="Temp">#REF!</definedName>
    <definedName name="TestCell">#REF!</definedName>
    <definedName name="TestProt">#REF!</definedName>
    <definedName name="TestUnProt">#REF!</definedName>
    <definedName name="Title">$A$1</definedName>
    <definedName name="UCHead">'Unit_Costs'!$A$1:$I$3</definedName>
    <definedName name="UCPrint">#REF!</definedName>
    <definedName name="UCS">#REF!</definedName>
    <definedName name="UCWhole">#REF!</definedName>
    <definedName name="UG1CostCode">'UG Mine'!$E$5:$E$38</definedName>
    <definedName name="UG1Name">'UG Mine'!$C$1</definedName>
    <definedName name="UG1Qty">'UG Mine'!$D$5:$D$38</definedName>
    <definedName name="UG1Total">'UG Mine'!$G$39</definedName>
    <definedName name="UGBody" localSheetId="2">'Open Pit'!$A$75:$G$131</definedName>
    <definedName name="UGCount">'UG Mine'!$A$1</definedName>
    <definedName name="UGRows" localSheetId="2">'Open Pit'!$A$63</definedName>
    <definedName name="UGStart" localSheetId="2">'Open Pit'!$A$74</definedName>
    <definedName name="UGSum">'Summary'!$B$5</definedName>
    <definedName name="UnderGnd" localSheetId="2">'Open Pit'!$A$62:$G$132</definedName>
    <definedName name="UnderGnd1CostCode" localSheetId="2">'Open Pit'!$E$76:$E$112</definedName>
    <definedName name="UnderGndBody" localSheetId="2">'Open Pit'!$A$75:$G$132</definedName>
    <definedName name="UnderGndCount" localSheetId="2">'Open Pit'!$A$62:$A$62</definedName>
    <definedName name="UnderGndEnd" localSheetId="2">'Open Pit'!$A$115:$A$115</definedName>
    <definedName name="UndergndHead" localSheetId="2">'Open Pit'!$A$61:$G$74</definedName>
    <definedName name="UnderGndSum" localSheetId="2">'Open Pit'!$A$756</definedName>
    <definedName name="UNIT_COST">'Unit_Costs'!$E$4:$I$157</definedName>
    <definedName name="Unit_Cost_Table">'Unit_Costs'!$A$1:$I$160</definedName>
    <definedName name="UnitCostBody">'Unit_Costs'!$A$4:$I$157</definedName>
    <definedName name="UnitCostHigh">'Unit_Costs'!$H$6:$H$157</definedName>
    <definedName name="UnitCostLow">'Unit_Costs'!$G$6:$G$157</definedName>
    <definedName name="UnitCostSpecified">'Unit_Costs'!$I$6:$I$157</definedName>
    <definedName name="Unprot">#REF!</definedName>
    <definedName name="WATER" localSheetId="2">'Open Pit'!$A$476:$G$569</definedName>
    <definedName name="Water1CostCode" localSheetId="2">'Open Pit'!$E$490:$E$549</definedName>
    <definedName name="Water1CostCode">'Water'!$E$5:$E$56</definedName>
    <definedName name="Water1Name">'Water'!$C$1</definedName>
    <definedName name="Water1Qty" localSheetId="2">'Open Pit'!$D$490:$D$549</definedName>
    <definedName name="Water1Qty">'Water'!$D$5:$D$56</definedName>
    <definedName name="Water1Total">'Water'!$G$57</definedName>
    <definedName name="WaterBody" localSheetId="2">'Open Pit'!$A$489:$G$569</definedName>
    <definedName name="WATERCOUNT" localSheetId="2">'Open Pit'!$A$476:$A$476</definedName>
    <definedName name="WaterCount">'Water'!$A$1</definedName>
    <definedName name="WATEREND" localSheetId="2">'Open Pit'!$A$552:$A$552</definedName>
    <definedName name="WaterHead" localSheetId="2">'Open Pit'!$A$475:$G$488</definedName>
    <definedName name="WaterRows" localSheetId="2">'Open Pit'!$A$477</definedName>
    <definedName name="WaterSampleCost">'Ongoing Water'!$D$44</definedName>
    <definedName name="WATERSUM" localSheetId="2">'Open Pit'!$A$766:$A$766</definedName>
    <definedName name="WaterSum">'Summary'!$B$10</definedName>
    <definedName name="WaterVol">'Ongoing Water'!$G$2</definedName>
    <definedName name="WKS">'Overview'!$C$3</definedName>
  </definedNames>
  <calcPr fullCalcOnLoad="1"/>
</workbook>
</file>

<file path=xl/sharedStrings.xml><?xml version="1.0" encoding="utf-8"?>
<sst xmlns="http://schemas.openxmlformats.org/spreadsheetml/2006/main" count="1664" uniqueCount="783">
  <si>
    <t>.</t>
  </si>
  <si>
    <t>Column A</t>
  </si>
  <si>
    <t>This must have an entry in every row until the subtotal, for the calculation of where the subtotal is</t>
  </si>
  <si>
    <t>UNIT COST</t>
  </si>
  <si>
    <t>Tailings Impoundment Name:</t>
  </si>
  <si>
    <t>Impoundment #</t>
  </si>
  <si>
    <t>DIAND, SRK and Brodie Consulting are not responsible for the completeness or accuracy of any reclamation estimate made using this model.  The user agrees to check and take responsibility for all aspects of any cost estimate made using this model.</t>
  </si>
  <si>
    <t>Protection</t>
  </si>
  <si>
    <t>SUMMARY OF COSTS</t>
  </si>
  <si>
    <t>Unit Cost Table</t>
  </si>
  <si>
    <t>You can press Quit from the menu, or you can exit using regular windows methods, such as alt - F4</t>
  </si>
  <si>
    <t>Components</t>
  </si>
  <si>
    <t>Mon / Mtce #</t>
  </si>
  <si>
    <t>QUANTITY per YEAR</t>
  </si>
  <si>
    <t>Present Value of payment stream</t>
  </si>
  <si>
    <t>Prepared for:</t>
  </si>
  <si>
    <t xml:space="preserve">                                     Water Resources Division</t>
  </si>
  <si>
    <t>Department of Indian Affairs and Northern Development (DIAND)</t>
  </si>
  <si>
    <t>Prepared by:</t>
  </si>
  <si>
    <t>Steffen Robertson and Kirsten (Canada) Inc. (SRK)</t>
  </si>
  <si>
    <t>M. John Brodie and Patrick J. Bryan</t>
  </si>
  <si>
    <t>Version 1.1</t>
  </si>
  <si>
    <t>Lotus 123</t>
  </si>
  <si>
    <t xml:space="preserve"> April 1992</t>
  </si>
  <si>
    <t>R .C. Olauson and R.W. Chambers</t>
  </si>
  <si>
    <t>Version 2.1</t>
  </si>
  <si>
    <t>April 1994</t>
  </si>
  <si>
    <t>Brodie Consulting Ltd.</t>
  </si>
  <si>
    <t xml:space="preserve">M. John Brodie and Kitty Brodie </t>
  </si>
  <si>
    <t>Version 3.1</t>
  </si>
  <si>
    <t>Quattro Pro</t>
  </si>
  <si>
    <t>November 1997</t>
  </si>
  <si>
    <t>OPEN PIT</t>
  </si>
  <si>
    <t/>
  </si>
  <si>
    <t>1</t>
  </si>
  <si>
    <t>ACTIVITY/MATERIAL</t>
  </si>
  <si>
    <t>UNITS</t>
  </si>
  <si>
    <t>QUANTITY</t>
  </si>
  <si>
    <t>COST</t>
  </si>
  <si>
    <t>A</t>
  </si>
  <si>
    <t>OBJECTIVE: CONTROL ACCESS</t>
  </si>
  <si>
    <t>Fence</t>
  </si>
  <si>
    <t>m</t>
  </si>
  <si>
    <t>Signs</t>
  </si>
  <si>
    <t>each</t>
  </si>
  <si>
    <t>Ditch, mat'l A</t>
  </si>
  <si>
    <t>m3</t>
  </si>
  <si>
    <t xml:space="preserve">     , mat'l B</t>
  </si>
  <si>
    <t>Berm</t>
  </si>
  <si>
    <t>Block roads</t>
  </si>
  <si>
    <t>Other</t>
  </si>
  <si>
    <t>B</t>
  </si>
  <si>
    <t>OBJECTIVE: STABILIZE SLOPES</t>
  </si>
  <si>
    <t>Off-load crest, mat'l A</t>
  </si>
  <si>
    <t xml:space="preserve">              , mat'l B</t>
  </si>
  <si>
    <t>buttress slope</t>
  </si>
  <si>
    <t xml:space="preserve">            , fill mat'l A</t>
  </si>
  <si>
    <t xml:space="preserve">            , fill mat'l B</t>
  </si>
  <si>
    <t>Pumping, pumps</t>
  </si>
  <si>
    <t xml:space="preserve">       , pipes</t>
  </si>
  <si>
    <t xml:space="preserve">       , power</t>
  </si>
  <si>
    <t>kWh</t>
  </si>
  <si>
    <t>C</t>
  </si>
  <si>
    <t>OBJECTIVE: COVER/CONTOUR SLOPES</t>
  </si>
  <si>
    <t>Fill, mat'l A</t>
  </si>
  <si>
    <t xml:space="preserve">    , mat'l B</t>
  </si>
  <si>
    <t>Rip rap</t>
  </si>
  <si>
    <t>Vegetate</t>
  </si>
  <si>
    <t>ha</t>
  </si>
  <si>
    <t>D</t>
  </si>
  <si>
    <t>OBJECTIVE: SPILLWAY</t>
  </si>
  <si>
    <t>Excavate channel, mat'l A</t>
  </si>
  <si>
    <t xml:space="preserve">                , mat'l B</t>
  </si>
  <si>
    <t>Concrete</t>
  </si>
  <si>
    <t>E</t>
  </si>
  <si>
    <t>GSI</t>
  </si>
  <si>
    <t>GSBA</t>
  </si>
  <si>
    <t>SR</t>
  </si>
  <si>
    <t>POR</t>
  </si>
  <si>
    <t xml:space="preserve">          , mat'l B</t>
  </si>
  <si>
    <t>Remove pipes etc.</t>
  </si>
  <si>
    <t>LIme addition,  kg/m3 of water</t>
  </si>
  <si>
    <t>tonne</t>
  </si>
  <si>
    <t>Lime, purchase and shipping</t>
  </si>
  <si>
    <t>F</t>
  </si>
  <si>
    <t>OBJECTIVE: BACKFILL PIT</t>
  </si>
  <si>
    <t>G</t>
  </si>
  <si>
    <t>OBJECTIVE: DEVELOP WETLAND</t>
  </si>
  <si>
    <t>Earthworks, mat'l A</t>
  </si>
  <si>
    <t>H</t>
  </si>
  <si>
    <t>SPECIALIZED ITEMS</t>
  </si>
  <si>
    <t>Subtotal</t>
  </si>
  <si>
    <t>COMMENTS:</t>
  </si>
  <si>
    <t>UNDERGROUND MINE</t>
  </si>
  <si>
    <t>Block adits</t>
  </si>
  <si>
    <t>Cap raise #1</t>
  </si>
  <si>
    <t>Cap raise #2</t>
  </si>
  <si>
    <t>Backfill adits</t>
  </si>
  <si>
    <t>Backfill shaft</t>
  </si>
  <si>
    <t>Backfill raise #1</t>
  </si>
  <si>
    <t>Backfill raise #2</t>
  </si>
  <si>
    <t>Backfill open stopes</t>
  </si>
  <si>
    <t>OBJECTIVE: STABILIZE GROUND SURFACE</t>
  </si>
  <si>
    <t>Backfill mine</t>
  </si>
  <si>
    <t>Collapse crown pillar</t>
  </si>
  <si>
    <t>Contour, mat'l A</t>
  </si>
  <si>
    <t xml:space="preserve">       , mat'l B</t>
  </si>
  <si>
    <t>Maintain dewatering (see "MONITORING/MAINTENANCE" costing component)</t>
  </si>
  <si>
    <t>OBJECTIVE: FLOOD MINE</t>
  </si>
  <si>
    <t>Plug adits</t>
  </si>
  <si>
    <t>Plug drillholes to surface</t>
  </si>
  <si>
    <t>Grouting</t>
  </si>
  <si>
    <t>OBJECTIVE: HAZARDOUS MATERIALS</t>
  </si>
  <si>
    <t>remove hazardous materials</t>
  </si>
  <si>
    <t>remove/decontam. equipment</t>
  </si>
  <si>
    <t>OBJECTIVE: STABILIZE EMBANKMENT</t>
  </si>
  <si>
    <t>Toe buttress, drain mat'l</t>
  </si>
  <si>
    <t>Raise crest</t>
  </si>
  <si>
    <t>Flatten slopes</t>
  </si>
  <si>
    <t>OBJECTIVE: COVER TAILINGS</t>
  </si>
  <si>
    <t>Soil cover</t>
  </si>
  <si>
    <t>OBJECTIVE: TREAT SUPERNATANT</t>
  </si>
  <si>
    <t>Pump water</t>
  </si>
  <si>
    <t>Supply reagents</t>
  </si>
  <si>
    <t>Operate treatment plant</t>
  </si>
  <si>
    <t>OBJECTIVE: UPGRADE SPILLWAY</t>
  </si>
  <si>
    <t>OBJECTIVE: STABILIZE DECANT SYSTEM</t>
  </si>
  <si>
    <t>Remove</t>
  </si>
  <si>
    <t>Plug/backfill</t>
  </si>
  <si>
    <t>OBJECTIVE: REMOVE TAILINGS DISCHARGE</t>
  </si>
  <si>
    <t>Cyclones</t>
  </si>
  <si>
    <t>Pipe</t>
  </si>
  <si>
    <t>I</t>
  </si>
  <si>
    <t>ROCK PILE</t>
  </si>
  <si>
    <t>Flatten slopes with dozer</t>
  </si>
  <si>
    <t>Divert runon, ditch mat'l A</t>
  </si>
  <si>
    <t xml:space="preserve">            , ditch mat'l B</t>
  </si>
  <si>
    <t>OBJECTIVE: COVER DUMP</t>
  </si>
  <si>
    <t>OBJECTIVE: RELOCATE DUMPS</t>
  </si>
  <si>
    <t>Contour reclaimed area</t>
  </si>
  <si>
    <t>OBJECTIVE: COLLECT AND TREAT</t>
  </si>
  <si>
    <t>See "ONGOING TREATMENT" costing component</t>
  </si>
  <si>
    <t xml:space="preserve">COMMENTS: </t>
  </si>
  <si>
    <t>BUILDINGS AND EQUIPMENT</t>
  </si>
  <si>
    <t>OBJECTIVE: DISPOSE MOBILE EQUIPMENT</t>
  </si>
  <si>
    <t>Printing</t>
  </si>
  <si>
    <t>Decontaminate and ship off-site</t>
  </si>
  <si>
    <t>Decontaminate, dispose on-site</t>
  </si>
  <si>
    <t>OBJECTIVE: DISPOSE STATIONARY EQUIPMENT</t>
  </si>
  <si>
    <t>OBJECTIVE: DISPOSE ORE CONCENTRATION EQUIPMENT</t>
  </si>
  <si>
    <t>Decontaminate crushing plant</t>
  </si>
  <si>
    <t>Decontaminate tanks &amp; plumb.</t>
  </si>
  <si>
    <t>Remove tanks &amp; plumbing</t>
  </si>
  <si>
    <t>OBJECTIVE: DISPOSE WATER TREATMENT EQUIPMENT</t>
  </si>
  <si>
    <t>OBJECTIVE: DECONTAMINATE BUILDINGS &amp; TANKS</t>
  </si>
  <si>
    <t>Process plant, chemicals</t>
  </si>
  <si>
    <t>Maintenance plant, chemicals</t>
  </si>
  <si>
    <t>Camp</t>
  </si>
  <si>
    <t>Bulk fuel storage</t>
  </si>
  <si>
    <t>Power plant</t>
  </si>
  <si>
    <t>Explosives plant</t>
  </si>
  <si>
    <t>OBJECTIVE: MOTHBALL BUILDINGS</t>
  </si>
  <si>
    <t>Building 1</t>
  </si>
  <si>
    <t>Building 2</t>
  </si>
  <si>
    <t>Building 3</t>
  </si>
  <si>
    <t>Building 4</t>
  </si>
  <si>
    <t>Building 5</t>
  </si>
  <si>
    <t>OBJECTIVE: REMOVE BUILDINGS</t>
  </si>
  <si>
    <t>Building 7</t>
  </si>
  <si>
    <t>OBJECTIVE: BREAK BASEMENT SLABS</t>
  </si>
  <si>
    <t>m2</t>
  </si>
  <si>
    <t>OBJECTIVE: REMOVE BURIED TANKS</t>
  </si>
  <si>
    <t>Tank 1, decontaminate</t>
  </si>
  <si>
    <t xml:space="preserve">      , excavate &amp; dispose</t>
  </si>
  <si>
    <t>Tank 2, decontaminate</t>
  </si>
  <si>
    <t>OBJECTIVE: LANDFILL FOR DEMOLITION WASTE</t>
  </si>
  <si>
    <t>Place soil cover</t>
  </si>
  <si>
    <t>OBJECTIVE: GRADE AND CONTOUR</t>
  </si>
  <si>
    <t>Grade mill area</t>
  </si>
  <si>
    <t>Rip rap on ditches</t>
  </si>
  <si>
    <t>J</t>
  </si>
  <si>
    <t>OBJECTIVE: RECLAIM ROADS</t>
  </si>
  <si>
    <t>Scarify and install water breaks</t>
  </si>
  <si>
    <t>km</t>
  </si>
  <si>
    <t>K</t>
  </si>
  <si>
    <t>LABORATORY CHEMICALS</t>
  </si>
  <si>
    <t>pallet</t>
  </si>
  <si>
    <t>PCB, hauling</t>
  </si>
  <si>
    <t>litre</t>
  </si>
  <si>
    <t>PCB, disposal</t>
  </si>
  <si>
    <t>FUEL</t>
  </si>
  <si>
    <t>Type 1</t>
  </si>
  <si>
    <t>kg</t>
  </si>
  <si>
    <t>Type 2</t>
  </si>
  <si>
    <t>WASTE OIL</t>
  </si>
  <si>
    <t>Oils/lubricants - burn on-site</t>
  </si>
  <si>
    <t>Oils/lubricants - ship off-site</t>
  </si>
  <si>
    <t>Oils/lubricants - disposal fee</t>
  </si>
  <si>
    <t>PROCESS OR TREATMENT CHEMICALS</t>
  </si>
  <si>
    <t>Type 3</t>
  </si>
  <si>
    <t>Type 4</t>
  </si>
  <si>
    <t>EXPLOSIVES</t>
  </si>
  <si>
    <t>CONTAMINATED SOILS</t>
  </si>
  <si>
    <t>Type 1, light fuel</t>
  </si>
  <si>
    <t>Type 2, heavy fuel and oil</t>
  </si>
  <si>
    <t>Type 3, metals</t>
  </si>
  <si>
    <t>Haz. Mat. testing &amp; assessment</t>
  </si>
  <si>
    <t>Technician and analyses</t>
  </si>
  <si>
    <t>Drilling</t>
  </si>
  <si>
    <t>WATER MANAGEMENT</t>
  </si>
  <si>
    <t>OBJECTIVE: STABILIZE SEDIMENT CONTAINMENT PONDS</t>
  </si>
  <si>
    <t>Place geotextile</t>
  </si>
  <si>
    <t>OBJECTIVE: BREACH EMBANKMENT</t>
  </si>
  <si>
    <t>Remove Fill</t>
  </si>
  <si>
    <t>OBJECTIVE: STABILIZE DITCHES</t>
  </si>
  <si>
    <t>This option Duplicates components of the project. E.g. if there is more than one Open Pit, use duplicate to add a second Open Pit.  Quantities for the new Open Pit are erased, but the Cost Codes are carried over from the original Open Pit.  The new Open Pit subtotal is added to the Summary page.</t>
  </si>
  <si>
    <t>This option works like a toggle to show either 1 or 2 windows.  If there is only 1 window open, this option splits the screen into 2 windows and selects the Unit Costs worksheet in the bottom window.  If the Unit Costs are already showing, then this option closes the active window, and maximizes the other window.  Be sure to select the window you want to close before selecting this option the second time.</t>
  </si>
  <si>
    <t xml:space="preserve">Information covered on this worksheet:  </t>
  </si>
  <si>
    <t>The reclaim menu</t>
  </si>
  <si>
    <t>What's on the various worksheets</t>
  </si>
  <si>
    <t>Assumptions made by the Reclaim program</t>
  </si>
  <si>
    <t>This option prints the Summary Worksheet, Unit Cost Worksheet, and all the component worksheets.  Individual worksheets can be printed directly using regular printing methods, such as Ctl - P.</t>
  </si>
  <si>
    <t>Flatten side slopes</t>
  </si>
  <si>
    <t>OBJECTIVE: BREACH DITCHES</t>
  </si>
  <si>
    <t>Excavate</t>
  </si>
  <si>
    <t>Backfill/recontour</t>
  </si>
  <si>
    <t>OBJECTIVE: REMOVE PIPELINES</t>
  </si>
  <si>
    <t>Remove pipes</t>
  </si>
  <si>
    <t>Concrete plug deep pipes</t>
  </si>
  <si>
    <t>OBJECTIVE: REMOVE STORAGE TANKS</t>
  </si>
  <si>
    <t>Excavate &amp; backfill</t>
  </si>
  <si>
    <t xml:space="preserve"> I</t>
  </si>
  <si>
    <t>OBJECTIVE: COLLECT DRAINAGE FOR TREATMENT</t>
  </si>
  <si>
    <t>Excavate collection ditches</t>
  </si>
  <si>
    <t>Rip rap ditches</t>
  </si>
  <si>
    <t>Pipes</t>
  </si>
  <si>
    <t>Pumps</t>
  </si>
  <si>
    <t>Collect'n pond, exc. mat'l A</t>
  </si>
  <si>
    <t xml:space="preserve">              , exc. mat'l B</t>
  </si>
  <si>
    <t>Collect'n pond, fill mat'l A</t>
  </si>
  <si>
    <t xml:space="preserve">              , fill mat'l B</t>
  </si>
  <si>
    <t>Collect'n pond, liner</t>
  </si>
  <si>
    <t>OBJECTIVE: TREAT DRAINAGE (see "ONGOING TREATMENT" for operating costs)</t>
  </si>
  <si>
    <t>Build treatment plant    lump sum</t>
  </si>
  <si>
    <t>MOBILIZATION/DEMOBILIZATION</t>
  </si>
  <si>
    <t>MOBILIZE HEAVY EQUIPMENT</t>
  </si>
  <si>
    <t>Excavators</t>
  </si>
  <si>
    <t>Dump trucks</t>
  </si>
  <si>
    <t>Dozers</t>
  </si>
  <si>
    <t>Demolition shears</t>
  </si>
  <si>
    <t>Equipment, regional centre to site</t>
  </si>
  <si>
    <t>MOBILIZE WORKERS</t>
  </si>
  <si>
    <t>manday</t>
  </si>
  <si>
    <t>MOBILIZE MISC. SUPPLIES</t>
  </si>
  <si>
    <t>Fuel</t>
  </si>
  <si>
    <t>Minor tools and equipment</t>
  </si>
  <si>
    <t>allowance</t>
  </si>
  <si>
    <t xml:space="preserve">Truck tires </t>
  </si>
  <si>
    <t>MOBILIZE &amp; HOUSE WORKERS  person days</t>
  </si>
  <si>
    <t>MONITORING AND MAINTENANCE</t>
  </si>
  <si>
    <t>OBJECTIVE: INSPECTIONS</t>
  </si>
  <si>
    <t>Annual geotechnical insp.</t>
  </si>
  <si>
    <t>Survey inspection</t>
  </si>
  <si>
    <t>Water sampling</t>
  </si>
  <si>
    <t>Reporting</t>
  </si>
  <si>
    <t>OBJECTIVE: MAINTENANCE</t>
  </si>
  <si>
    <t>Capital Costs</t>
  </si>
  <si>
    <t>Security guard</t>
  </si>
  <si>
    <t>month</t>
  </si>
  <si>
    <t>Accomodation</t>
  </si>
  <si>
    <t>Chemicals and Soil Contamination:</t>
  </si>
  <si>
    <t>OTHER</t>
  </si>
  <si>
    <t>Water Management Project:</t>
  </si>
  <si>
    <t>Project #</t>
  </si>
  <si>
    <t>Mob #</t>
  </si>
  <si>
    <t>Mobilization Name:</t>
  </si>
  <si>
    <t>Maintain pumping</t>
  </si>
  <si>
    <t>Clear spillway</t>
  </si>
  <si>
    <t>POST-CLOSURE SITE MAINTENANCE</t>
  </si>
  <si>
    <t>kg/m3</t>
  </si>
  <si>
    <t>lime</t>
  </si>
  <si>
    <t>ferric sulphate</t>
  </si>
  <si>
    <t>ferrous sulphate</t>
  </si>
  <si>
    <t>WATER TREATMENT</t>
  </si>
  <si>
    <t>flocculents</t>
  </si>
  <si>
    <t>TOTAL</t>
  </si>
  <si>
    <t>Cover Maintenance</t>
  </si>
  <si>
    <t>Repair erosion, remove trees</t>
  </si>
  <si>
    <t>Spillway Maintenance</t>
  </si>
  <si>
    <t>Repair erosion</t>
  </si>
  <si>
    <t>misc. supplies, hoses, tools</t>
  </si>
  <si>
    <t>sampling equip.</t>
  </si>
  <si>
    <t>equip. maintenance and parts</t>
  </si>
  <si>
    <t>reporting</t>
  </si>
  <si>
    <t>samples per month</t>
  </si>
  <si>
    <t>truck rental</t>
  </si>
  <si>
    <t>analysis cost/sample</t>
  </si>
  <si>
    <t>annual mileage</t>
  </si>
  <si>
    <t>shipping</t>
  </si>
  <si>
    <t>Subtotal, Annual post-closure costs</t>
  </si>
  <si>
    <t>road maintenace &amp; snow plowing</t>
  </si>
  <si>
    <t>Total Water Sampling</t>
  </si>
  <si>
    <t>electrician/mechanic for treatment plant &amp; power supply</t>
  </si>
  <si>
    <t>Discount rate for calculation of net present value of post-closure cost, %</t>
  </si>
  <si>
    <t>Annual cost</t>
  </si>
  <si>
    <t>Site Access</t>
  </si>
  <si>
    <t>Number of years of post-closure activity</t>
  </si>
  <si>
    <t>years</t>
  </si>
  <si>
    <t>labor, hourly rate</t>
  </si>
  <si>
    <t>annual site access cost</t>
  </si>
  <si>
    <t>men per day for water treatment work</t>
  </si>
  <si>
    <t>road</t>
  </si>
  <si>
    <t>on site, days per year</t>
  </si>
  <si>
    <t>air</t>
  </si>
  <si>
    <t>spring/fall maintenance, extra work</t>
  </si>
  <si>
    <t>winter road</t>
  </si>
  <si>
    <t>hours worked per year</t>
  </si>
  <si>
    <t>annual labor cost</t>
  </si>
  <si>
    <t>Total, labour and supplies</t>
  </si>
  <si>
    <t>TOTAL ANNUAL COSTS, reagents plus labour and supplies</t>
  </si>
  <si>
    <t>Average treatment cost, $/m3</t>
  </si>
  <si>
    <t>COMPONENT TYPE</t>
  </si>
  <si>
    <t>COMPONENT NAME</t>
  </si>
  <si>
    <t>SUBTOTAL</t>
  </si>
  <si>
    <t>PROJECT MANAGEMENT</t>
  </si>
  <si>
    <t>% of subtotal</t>
  </si>
  <si>
    <t xml:space="preserve">ENGINEERING </t>
  </si>
  <si>
    <t xml:space="preserve">CONTINGENCY </t>
  </si>
  <si>
    <t>GRAND TOTAL - CAPITAL COSTS</t>
  </si>
  <si>
    <t>L</t>
  </si>
  <si>
    <t>S</t>
  </si>
  <si>
    <t>ITEM</t>
  </si>
  <si>
    <t>Detail</t>
  </si>
  <si>
    <t>COST CODE</t>
  </si>
  <si>
    <t>LOW $</t>
  </si>
  <si>
    <t>HIGH $</t>
  </si>
  <si>
    <t>SPECIFIED $</t>
  </si>
  <si>
    <t>excavate Rock, Bulk</t>
  </si>
  <si>
    <t>COMMENTS</t>
  </si>
  <si>
    <t>RB1</t>
  </si>
  <si>
    <t>quarry operations for bulk fill</t>
  </si>
  <si>
    <t>RB2</t>
  </si>
  <si>
    <t>RB1 + spread and compact</t>
  </si>
  <si>
    <t>RB3</t>
  </si>
  <si>
    <t>RB4</t>
  </si>
  <si>
    <t>RB1 + Specified activity</t>
  </si>
  <si>
    <t>RBS</t>
  </si>
  <si>
    <t>excavate Rock, Controlled</t>
  </si>
  <si>
    <t>RC1</t>
  </si>
  <si>
    <t>spillway excavation</t>
  </si>
  <si>
    <t>RC2</t>
  </si>
  <si>
    <t>RC1 + spread and compact</t>
  </si>
  <si>
    <t>RC3</t>
  </si>
  <si>
    <t>RC4</t>
  </si>
  <si>
    <t>RC1 + Specified activity</t>
  </si>
  <si>
    <t>RCS</t>
  </si>
  <si>
    <t>$132/M3-drift excavation</t>
  </si>
  <si>
    <t>excavate Soil, Bulk</t>
  </si>
  <si>
    <t>SB1</t>
  </si>
  <si>
    <t>SB2</t>
  </si>
  <si>
    <t>SB1 + spread and compact</t>
  </si>
  <si>
    <t>SB3</t>
  </si>
  <si>
    <t>SB4</t>
  </si>
  <si>
    <t>Pit #</t>
  </si>
  <si>
    <t xml:space="preserve">Open Pit Name: </t>
  </si>
  <si>
    <t>SB1 + Specified activity</t>
  </si>
  <si>
    <t>SBS</t>
  </si>
  <si>
    <t>TAILINGS</t>
  </si>
  <si>
    <t>Underground Mine Name</t>
  </si>
  <si>
    <t>UG Mine #</t>
  </si>
  <si>
    <t xml:space="preserve">Soil, tailings </t>
  </si>
  <si>
    <t>SBT</t>
  </si>
  <si>
    <t>excavate Soil, Controlled</t>
  </si>
  <si>
    <t>SC1</t>
  </si>
  <si>
    <t>SC2</t>
  </si>
  <si>
    <t>SC1 + spread and compact</t>
  </si>
  <si>
    <t>SC3</t>
  </si>
  <si>
    <t>SC4</t>
  </si>
  <si>
    <t>SC1 + Specified activity</t>
  </si>
  <si>
    <t>SCS</t>
  </si>
  <si>
    <t>Geo-synthetics</t>
  </si>
  <si>
    <t>geotextile, filter cloth</t>
  </si>
  <si>
    <t>GST</t>
  </si>
  <si>
    <t>M2</t>
  </si>
  <si>
    <t>FOB Edmonton, add shipping &amp; installation</t>
  </si>
  <si>
    <t>geogrid</t>
  </si>
  <si>
    <t>GSG</t>
  </si>
  <si>
    <t>liner, HDPE</t>
  </si>
  <si>
    <t>GSHDPE</t>
  </si>
  <si>
    <t>liner, PVC</t>
  </si>
  <si>
    <t>GSPVC</t>
  </si>
  <si>
    <t>geosynthetic installation</t>
  </si>
  <si>
    <t>bentonite soil ammendment</t>
  </si>
  <si>
    <t>FOB Edmonton, add shipping &amp; mixing</t>
  </si>
  <si>
    <t>Shaft, Raise &amp; Portal Closures</t>
  </si>
  <si>
    <t>Shaft &amp; Raises</t>
  </si>
  <si>
    <t>Portals</t>
  </si>
  <si>
    <t>Concrete work</t>
  </si>
  <si>
    <t>Small pour, no forms</t>
  </si>
  <si>
    <t>CS</t>
  </si>
  <si>
    <t>Large pour, no forms</t>
  </si>
  <si>
    <t>CL</t>
  </si>
  <si>
    <t>Small pour, Formed</t>
  </si>
  <si>
    <t>CSF</t>
  </si>
  <si>
    <t>Large pour, Formed</t>
  </si>
  <si>
    <t>CLF</t>
  </si>
  <si>
    <t>Vegetation</t>
  </si>
  <si>
    <t>Hydroseed, Flat</t>
  </si>
  <si>
    <t>VHF</t>
  </si>
  <si>
    <t>Hydroseed, Sloped</t>
  </si>
  <si>
    <t>VHS</t>
  </si>
  <si>
    <t>veg. Blanket/erosion mat</t>
  </si>
  <si>
    <t>VB</t>
  </si>
  <si>
    <t>Tree planting</t>
  </si>
  <si>
    <t>VT</t>
  </si>
  <si>
    <t>Wetland species</t>
  </si>
  <si>
    <t>VW</t>
  </si>
  <si>
    <t>Small, &lt;</t>
  </si>
  <si>
    <t>PS</t>
  </si>
  <si>
    <t>Large, &gt;</t>
  </si>
  <si>
    <t>PL</t>
  </si>
  <si>
    <t>PiPes</t>
  </si>
  <si>
    <t>Small, &lt; 6 inch diameter</t>
  </si>
  <si>
    <t>PPS</t>
  </si>
  <si>
    <t>Large, &gt; 6 inch diameter</t>
  </si>
  <si>
    <t>PPL</t>
  </si>
  <si>
    <t>add shipping &amp; installation</t>
  </si>
  <si>
    <t>pump sand BackFill</t>
  </si>
  <si>
    <t>BF</t>
  </si>
  <si>
    <t>rock, Drill and Blast only</t>
  </si>
  <si>
    <t>DB</t>
  </si>
  <si>
    <t>(flatten slope, collapse drift)</t>
  </si>
  <si>
    <t>excavate Rip Rap</t>
  </si>
  <si>
    <t>RR1</t>
  </si>
  <si>
    <t>RR1 + long haul</t>
  </si>
  <si>
    <t>RR2</t>
  </si>
  <si>
    <t>RR3</t>
  </si>
  <si>
    <t>RR3 + long haul</t>
  </si>
  <si>
    <t>RR4</t>
  </si>
  <si>
    <t>specified rip rap source</t>
  </si>
  <si>
    <t>RR5</t>
  </si>
  <si>
    <t>Import LimeStone</t>
  </si>
  <si>
    <t>ILS</t>
  </si>
  <si>
    <t>Import LiMe</t>
  </si>
  <si>
    <t>ILM</t>
  </si>
  <si>
    <t>Dozing</t>
  </si>
  <si>
    <t>doze Rock piles</t>
  </si>
  <si>
    <t>DR</t>
  </si>
  <si>
    <t>doze overburden/Soil piles</t>
  </si>
  <si>
    <t>DS</t>
  </si>
  <si>
    <t>Buildings - Decontaminate</t>
  </si>
  <si>
    <t>Chemicals</t>
  </si>
  <si>
    <t>BDC</t>
  </si>
  <si>
    <t>Asbestos</t>
  </si>
  <si>
    <t>BDA</t>
  </si>
  <si>
    <t>Buildings - Remove</t>
  </si>
  <si>
    <t>areas are per floor on 3 m average height</t>
  </si>
  <si>
    <t>Wood - teardown</t>
  </si>
  <si>
    <t>BRW1</t>
  </si>
  <si>
    <t>Wood - burn</t>
  </si>
  <si>
    <t>BRW2</t>
  </si>
  <si>
    <t>Masonry</t>
  </si>
  <si>
    <t>BRM</t>
  </si>
  <si>
    <t>BRC</t>
  </si>
  <si>
    <t>Steel - teardown</t>
  </si>
  <si>
    <t>BRS1</t>
  </si>
  <si>
    <t>Steel - salvage</t>
  </si>
  <si>
    <t>BRS2</t>
  </si>
  <si>
    <t>Power &amp; Pipe Lines</t>
  </si>
  <si>
    <t>Power lines, remove</t>
  </si>
  <si>
    <t>POWR</t>
  </si>
  <si>
    <t>Laboratory Chemicals</t>
  </si>
  <si>
    <t>Remove from site</t>
  </si>
  <si>
    <t>LCR</t>
  </si>
  <si>
    <t>Dispose on site</t>
  </si>
  <si>
    <t>LCD</t>
  </si>
  <si>
    <t>PCB - Remove from site</t>
  </si>
  <si>
    <t>PCBR</t>
  </si>
  <si>
    <t>FR</t>
  </si>
  <si>
    <t>Burn on site</t>
  </si>
  <si>
    <t>FB</t>
  </si>
  <si>
    <t>Oil</t>
  </si>
  <si>
    <t>OR</t>
  </si>
  <si>
    <t>OB</t>
  </si>
  <si>
    <t>Process Chemicals</t>
  </si>
  <si>
    <t>PCR</t>
  </si>
  <si>
    <t>PCD</t>
  </si>
  <si>
    <t>Explosives</t>
  </si>
  <si>
    <t>ER</t>
  </si>
  <si>
    <t>ED</t>
  </si>
  <si>
    <t>Contaminated Soils</t>
  </si>
  <si>
    <t>Remediate on site</t>
  </si>
  <si>
    <t>CSR</t>
  </si>
  <si>
    <t xml:space="preserve">consolidate &amp; cover       </t>
  </si>
  <si>
    <t>Use cost code items 1 - 4</t>
  </si>
  <si>
    <t xml:space="preserve">cover in place            </t>
  </si>
  <si>
    <t>Excel</t>
  </si>
  <si>
    <t>Mobilize Heavy Equipment</t>
  </si>
  <si>
    <t>Road access</t>
  </si>
  <si>
    <t>MHER</t>
  </si>
  <si>
    <t>$/km</t>
  </si>
  <si>
    <t>Rock Pile Name:</t>
  </si>
  <si>
    <t>Rock Pile #:</t>
  </si>
  <si>
    <t>Building / Equipment Name:</t>
  </si>
  <si>
    <t>Bldg / Equip #:</t>
  </si>
  <si>
    <r>
      <t>Note:</t>
    </r>
    <r>
      <rPr>
        <b/>
        <sz val="12"/>
        <rFont val="Arial"/>
        <family val="2"/>
      </rPr>
      <t xml:space="preserve"> </t>
    </r>
    <r>
      <rPr>
        <sz val="12"/>
        <rFont val="Arial"/>
        <family val="0"/>
      </rPr>
      <t xml:space="preserve">        The procedures, equipment and packaging for clean up and removal of chemicals or contaminated soils are highly dependent on the nature of the chemicals and their existing state of containment. Government guidelines should be consulted on an individual chemical basis.  Any estimate made here should be considered very rough unless specific evaluations have been conducted.</t>
    </r>
  </si>
  <si>
    <t>Air access</t>
  </si>
  <si>
    <t>MHEA</t>
  </si>
  <si>
    <t>Mobilize Camp</t>
  </si>
  <si>
    <t>&lt;20 persons Road access</t>
  </si>
  <si>
    <t>MC&lt;R</t>
  </si>
  <si>
    <t>&lt;20 persons Air access</t>
  </si>
  <si>
    <t>MC&lt;A</t>
  </si>
  <si>
    <t>Mobilize Workers</t>
  </si>
  <si>
    <t>mobilize</t>
  </si>
  <si>
    <t>CONDITIONS OF USE</t>
  </si>
  <si>
    <t>LOW cost: excavation of loose soil,                 high volume</t>
  </si>
  <si>
    <t>LOW cost: excavation of loose soil, 1.5 km haul, high volume</t>
  </si>
  <si>
    <t>HIGH cost: for simple soil covers</t>
  </si>
  <si>
    <t>HIGH cost: for complex covers &amp; dam construction, spillway repair, LOW volume</t>
  </si>
  <si>
    <t>LOW cost, accom in existing camp,  per man, HIGH cost: - supply new camp</t>
  </si>
  <si>
    <t>LOW cost: rehandle waste rock dump into pit, &gt;500,000 m3, 2 km haul</t>
  </si>
  <si>
    <t>SPECIFIED cost: rehandle waste rock, haul 3 km, place &amp; compact on dam</t>
  </si>
  <si>
    <t>HIGH cost: quarry &amp; place rip rap in channel</t>
  </si>
  <si>
    <t>LOW cost: removal of 18 in minus from dump, long haul and spread</t>
  </si>
  <si>
    <t>LOW cost:  bulk shipping, high volume, FOB Vancouver/Edmonton</t>
  </si>
  <si>
    <t>HIGH cost: bags delivered to central Yukon, small volume</t>
  </si>
  <si>
    <t>HIGH cost: cement, FOB Yellowknife</t>
  </si>
  <si>
    <t>LOW cost: doze crest off dump</t>
  </si>
  <si>
    <t>HIGH cost: push up to 300 m</t>
  </si>
  <si>
    <t>LOW cost: removal of asbestos siding &amp; flooring                        HIGH cost: removal of insulated pipes, friable asbestos</t>
  </si>
  <si>
    <t>LOW cost: removal of building perimeter walls, HIGH cost: per m3 for bulk concrete              SPECIFIED cost: $/m2 to break floor slab</t>
  </si>
  <si>
    <t>SPECIFIED cost: demolition shear $/hour operating</t>
  </si>
  <si>
    <t>LOW cost: shipping, handling &amp; disposal from Yellowknife</t>
  </si>
  <si>
    <t>LOW cost: bio-remediate on-site.      HIGH cost: ship off-site to landfil as haz. waste</t>
  </si>
  <si>
    <t>SPECIFIED cost:  helicopter cost, $/hr of operation</t>
  </si>
  <si>
    <t>SPECIFIED cost:  $/tonne/km in cargo plane</t>
  </si>
  <si>
    <t>LOW cost:  road access.                                       HIGH cost: transport by Twin Otter aircraft</t>
  </si>
  <si>
    <t>LOW cost: excavation of loose soil, 1.5 km haul, high volume, const. of simple soil cover</t>
  </si>
  <si>
    <t>LOW cost:  doze tailings,                                      HIGH cost:  excavate &amp; short haul</t>
  </si>
  <si>
    <t>SPECIFIED cost: backfill adit with waste rock</t>
  </si>
  <si>
    <t xml:space="preserve">LOW cost: pre-cast concrete slabs, little site prep.         HIGH cost: for hand construction, remote site   </t>
  </si>
  <si>
    <t>HIGH cost: for excavate &amp; backfill collapsed portal                                                                                  SPECIFIED cost: concrete for pressure plug</t>
  </si>
  <si>
    <t>LOW cost:  pipe removal,                                     HIGH cost: supply new pipe                     SPECIFIED: small, heat traced &amp; insulated pipe</t>
  </si>
  <si>
    <t>LOW cost: pipe removal,                                    HIGH cost: supply new 16in. Pipe</t>
  </si>
  <si>
    <t>HIGH cost: removal of coarse rock from dump, long haul,  armour spillway</t>
  </si>
  <si>
    <t>LOW cost:  removal and on-site disposal - small wooden structures</t>
  </si>
  <si>
    <t>LOW cost:  winter road - limited use, LOW snowfall</t>
  </si>
  <si>
    <t>This option deletes all data input, deletes any duplicated elements and blanks out the project name</t>
  </si>
  <si>
    <t>Overview</t>
  </si>
  <si>
    <t>The default menu bar has been replaced with a menu bar specific to the Reclaim Model.</t>
  </si>
  <si>
    <t xml:space="preserve">Print All </t>
  </si>
  <si>
    <t>This restores the default Excel menu bar, but with an option to return to the Reclaim menu</t>
  </si>
  <si>
    <t>Reclaim Model - Overview of Program</t>
  </si>
  <si>
    <t>Please scroll down for more information</t>
  </si>
  <si>
    <t>This Reclamation Cost Estimating Model was prepared to serve as a guide for Government Agencies, mining companies, and others to estimate the cost of mine reclamation.  It is recognized that one model can not cover the full range of possibilities encountered during reclamation.  It is expected, however, that this model is sufficiently comprehensive and flexible to provide the user with a forecasting tool to meet most reclamation situations.  This model is not intended to replace reclamation planning or to be used to determine the activities required to reclaim a site or to dictate how much should be spent on reclamation.</t>
  </si>
  <si>
    <t>MM&lt;</t>
  </si>
  <si>
    <t>person</t>
  </si>
  <si>
    <t>&gt;20 persons</t>
  </si>
  <si>
    <t>MM&gt;</t>
  </si>
  <si>
    <t>ACCoModation</t>
  </si>
  <si>
    <t>ACCM</t>
  </si>
  <si>
    <t>Mobilize Misc. Supplies</t>
  </si>
  <si>
    <t>MMS</t>
  </si>
  <si>
    <t>WATER TREATMENT COSTS</t>
  </si>
  <si>
    <t>Reagent addition rates</t>
  </si>
  <si>
    <t>Reagent</t>
  </si>
  <si>
    <t>kg reagent/m3 water</t>
  </si>
  <si>
    <t>Annual reagent cost</t>
  </si>
  <si>
    <t>H2O2</t>
  </si>
  <si>
    <t>Supplies and Labour</t>
  </si>
  <si>
    <t>water analysis</t>
  </si>
  <si>
    <t>Water analyses</t>
  </si>
  <si>
    <t>cost in $/kg, FOB site</t>
  </si>
  <si>
    <t>ANNUAL VOLUME OF WATER (m3)</t>
  </si>
  <si>
    <t>Winter Road</t>
  </si>
  <si>
    <t>WR</t>
  </si>
  <si>
    <t>Visual site Inspection</t>
  </si>
  <si>
    <t>VI</t>
  </si>
  <si>
    <t>Survey site Inspection</t>
  </si>
  <si>
    <t>SI</t>
  </si>
  <si>
    <t>Water Sampling</t>
  </si>
  <si>
    <t>WS</t>
  </si>
  <si>
    <t>site inspection RePorT</t>
  </si>
  <si>
    <t>RPT</t>
  </si>
  <si>
    <t>Security Guard</t>
  </si>
  <si>
    <t>SG</t>
  </si>
  <si>
    <t>pers/mon</t>
  </si>
  <si>
    <t>Maintain Pumping</t>
  </si>
  <si>
    <t>MP</t>
  </si>
  <si>
    <t>Clear SpillWay</t>
  </si>
  <si>
    <t>CSW</t>
  </si>
  <si>
    <t>Build Treatment Plant</t>
  </si>
  <si>
    <t>Small (&lt; 1000 m3/d)</t>
  </si>
  <si>
    <t>BTPS</t>
  </si>
  <si>
    <t>lump sum</t>
  </si>
  <si>
    <t>Large (&gt; 1000 m3/d)</t>
  </si>
  <si>
    <t>BTPL</t>
  </si>
  <si>
    <t>Operate Treatment Plant</t>
  </si>
  <si>
    <t>OTP</t>
  </si>
  <si>
    <t xml:space="preserve">SCariFY road and </t>
  </si>
  <si>
    <t>SCFY</t>
  </si>
  <si>
    <t>install water breaks</t>
  </si>
  <si>
    <t>water treatment chemicals</t>
  </si>
  <si>
    <t>ferric</t>
  </si>
  <si>
    <t>ferrous</t>
  </si>
  <si>
    <t>hydrogen peroxide, 50%</t>
  </si>
  <si>
    <t>hperox</t>
  </si>
  <si>
    <t>Sodium Metabisulfate</t>
  </si>
  <si>
    <t>Nametab</t>
  </si>
  <si>
    <t>Caustic soda, 50%</t>
  </si>
  <si>
    <t>caustic</t>
  </si>
  <si>
    <t>Sulfuric acid, 93%</t>
  </si>
  <si>
    <t>sulfuric</t>
  </si>
  <si>
    <t>flocculant</t>
  </si>
  <si>
    <t>flocc</t>
  </si>
  <si>
    <t>copper sulphate</t>
  </si>
  <si>
    <t>copper</t>
  </si>
  <si>
    <t>typical shipping, to Whitehorse or Yellowknife</t>
  </si>
  <si>
    <t>All Users are urged to read the Guide for Using the Reclaim Model Spreadsheet.</t>
  </si>
  <si>
    <t>Menu</t>
  </si>
  <si>
    <t>Dflt Menu</t>
  </si>
  <si>
    <t>Clear</t>
  </si>
  <si>
    <t>Duplicate</t>
  </si>
  <si>
    <t>Unit Costs</t>
  </si>
  <si>
    <t>Quit</t>
  </si>
  <si>
    <t>Help</t>
  </si>
  <si>
    <t>Conditions of use and Limitations</t>
  </si>
  <si>
    <t>The Reclaim Program will NOT work if the worksheets are changed such that these assumptions are no longer true.</t>
  </si>
  <si>
    <t>WorkSheet Names</t>
  </si>
  <si>
    <t>Defined Names</t>
  </si>
  <si>
    <t>First line of data</t>
  </si>
  <si>
    <t>Cell A1</t>
  </si>
  <si>
    <t>Cell A1 on the component sheet MUST always contain the count of that component.  This is programmatically controlled.  DO NOT CHANGE.</t>
  </si>
  <si>
    <t>Title</t>
  </si>
  <si>
    <t>Conditions</t>
  </si>
  <si>
    <t>TOTAL COST</t>
  </si>
  <si>
    <t>SPEC</t>
  </si>
  <si>
    <t>drill, blast, load                                           short haul (&lt;500m)    Dump</t>
  </si>
  <si>
    <t>RB1 + long haul, up to 1500 m</t>
  </si>
  <si>
    <t>RB1 + long haul + spread and compact</t>
  </si>
  <si>
    <t>RC1 + long haul, up to 1500 m</t>
  </si>
  <si>
    <t>RC1 + long haul                                    + spread and compact</t>
  </si>
  <si>
    <t>L,H, Spec</t>
  </si>
  <si>
    <t>to make the lookup function work in Unit Costs.</t>
  </si>
  <si>
    <t>excavate, load                             short haul (&lt;500m)   dump</t>
  </si>
  <si>
    <t>SB1 + long haul, up to 1500 m</t>
  </si>
  <si>
    <t>SB1 + long haul                                    + spread and compact</t>
  </si>
  <si>
    <t>excavate, load                             short haul (&lt;500 m), dump</t>
  </si>
  <si>
    <t>SC1 + long haul, up to 1500 m</t>
  </si>
  <si>
    <t>SC1 + long haul                                    + spread and compact</t>
  </si>
  <si>
    <t>drill, blast, load                             short haul (&lt;500 m)                           dump and spread</t>
  </si>
  <si>
    <t>excavate rock from waste dump, short haul, spread</t>
  </si>
  <si>
    <t>Reclaim Menu</t>
  </si>
  <si>
    <t>WorkSheets</t>
  </si>
  <si>
    <t>Authors, and history of revisions</t>
  </si>
  <si>
    <t>Please do not change the column width, or the contents of the first column on the  component worksheets.</t>
  </si>
  <si>
    <r>
      <t xml:space="preserve">The reclaim model makes use of separate </t>
    </r>
    <r>
      <rPr>
        <b/>
        <sz val="12"/>
        <rFont val="Arial"/>
        <family val="2"/>
      </rPr>
      <t>worksheets</t>
    </r>
    <r>
      <rPr>
        <sz val="12"/>
        <rFont val="Arial"/>
        <family val="0"/>
      </rPr>
      <t xml:space="preserve"> to organize the information.</t>
    </r>
  </si>
  <si>
    <t>There are 3 overview type worksheets, followed by 1 worksheet for each component of reclamation.  After the component worksheets, there is a Summary Worksheet, a list of the Unit Costs, and finally the asssumptions of the reclaim model.</t>
  </si>
  <si>
    <t>Displays this page.</t>
  </si>
  <si>
    <t>The component worksheets are layed out in the following sequence.  You can navigate between the worksheets by selecting the worksheet's tab, at the bottom of your screen.</t>
  </si>
  <si>
    <t>Open Pit,  UG Mine,   Tailings,   Rock Pile,   Bldgs &amp; Equip,   Chemicals,    Water,   Mobilization,   Monitor,   Post Closure,  Ongoing Water</t>
  </si>
  <si>
    <t>Any worksheet can be printed individually.  Use the Print All function on the menu to print all component worksheets.</t>
  </si>
  <si>
    <t xml:space="preserve">Summary </t>
  </si>
  <si>
    <t>This contains the look up table with costs for typical work</t>
  </si>
  <si>
    <t>This contains the cost for each component, and the ongoing Post Closure costs.     The model sums all the reclamation costs and presents the totals according to component type in the Reclamation Cost Summary table.     Capital costs are presented separately from ongoing costs, such as monitoring, maintenance and water treatment.</t>
  </si>
  <si>
    <t>This is where the component cost information is entered.         Optionally, you can edit, add, or delete activities from the components.      This should be done with care as it requires that protection be disabled.</t>
  </si>
  <si>
    <t>Project Name:</t>
  </si>
  <si>
    <t>Ongoing Water Treatment Costs</t>
  </si>
  <si>
    <t>Equipment to regional centre</t>
  </si>
  <si>
    <t>Monitoring &amp; Maintenance</t>
  </si>
  <si>
    <t>Post-Closure Site Maintenance</t>
  </si>
  <si>
    <t>The last Worksheet lists the assumptions of the Reclaim program.  To quickly access this sheet, press the &gt;| tab navigator button.</t>
  </si>
  <si>
    <t>Note the WorkSheet tabs at the bottom of your Window.</t>
  </si>
  <si>
    <t>This overview page</t>
  </si>
  <si>
    <t>CHEMICALS AND SOIL MANAGEMENT</t>
  </si>
  <si>
    <t>#Years</t>
  </si>
  <si>
    <t xml:space="preserve">Annual post-closure cost       </t>
  </si>
  <si>
    <t>Discount %</t>
  </si>
  <si>
    <t>March 2001</t>
  </si>
  <si>
    <t xml:space="preserve">The 3 fields to the right of this cell must not be touched.  They are required, </t>
  </si>
  <si>
    <t>Total annual cost, unit cost from Ongoing Water Treatment</t>
  </si>
  <si>
    <t>For program limitations, please see the worksheet titled "Limitations", which is the last worksheet in the program.</t>
  </si>
  <si>
    <t>Limitations</t>
  </si>
  <si>
    <t>Certain Limitations must be followed in using the Reclaim Program as described below.</t>
  </si>
  <si>
    <t>Certain ranges have defined names, which must not be changed.  These names appear in the "Name Box" to the left of the formula bar.</t>
  </si>
  <si>
    <t>The first line of data for any component starts on line 4.  Do not change the first 4 lines of a component worksheet, ie the name and column titles.</t>
  </si>
  <si>
    <t>A component will only be printed if its sub-total is greater than zero.  In addition, a component and the summary sheet cannot be printed if there is an error.</t>
  </si>
  <si>
    <t>The names of the worksheets must not be changed.  New worksheets can be inserted only if Workbook Protection is turned off using the default menu.</t>
  </si>
  <si>
    <t>This option toggles protection on and off for a worksheet.  When Reclaim is opened, all worksheets are protected except the worksheet "Ongoing Water".</t>
  </si>
  <si>
    <t>RECLAMATION COST ESTIMATING MODEL (Version 4.0)</t>
  </si>
  <si>
    <t>Version 4.0</t>
  </si>
  <si>
    <t>Rehab road, excavator</t>
  </si>
  <si>
    <t>hours</t>
  </si>
  <si>
    <t>OBJECTIVE: WATER MANAGEMENT</t>
  </si>
  <si>
    <t>RC1L</t>
  </si>
  <si>
    <t>Drain hole to U/G workings</t>
  </si>
  <si>
    <t xml:space="preserve">OBJECTIVE: </t>
  </si>
  <si>
    <t>Remove debris</t>
  </si>
  <si>
    <t>Blast roof in portal after backfilling</t>
  </si>
  <si>
    <t>sc1s</t>
  </si>
  <si>
    <t>controlled for backfill of adits</t>
  </si>
  <si>
    <t>Load, haul, dump vent raise rock into mine</t>
  </si>
  <si>
    <t>Load, haul, dump main portal rock into mine</t>
  </si>
  <si>
    <t>hrs</t>
  </si>
  <si>
    <t>Grade pit waste dump, dozer</t>
  </si>
  <si>
    <t>purchase &amp; deliver geosynthetic clay liner</t>
  </si>
  <si>
    <t>geosynthetic shipping</t>
  </si>
  <si>
    <t>GSS</t>
  </si>
  <si>
    <t>shipping, low HPPE etc to YK or WH, high</t>
  </si>
  <si>
    <t>GCL to YK or WH</t>
  </si>
  <si>
    <t>gcll</t>
  </si>
  <si>
    <t>Geosynthetic clay liner</t>
  </si>
  <si>
    <t>GCL</t>
  </si>
  <si>
    <t>Bentomat ST.</t>
  </si>
  <si>
    <t>Ship &amp; install GCL</t>
  </si>
  <si>
    <t>place 0.5 m cover, first 1200 m3 from ditches</t>
  </si>
  <si>
    <t>sb1l</t>
  </si>
  <si>
    <t>sc2h</t>
  </si>
  <si>
    <t>OBJECTIVE: RELOCATE TAILINGS</t>
  </si>
  <si>
    <t>Remove tailings from Flat River</t>
  </si>
  <si>
    <t>Remove tailings from Ponds 1 &amp; 2</t>
  </si>
  <si>
    <t>add lime to tailings at 0.1 kg/tonne</t>
  </si>
  <si>
    <t>sc1l</t>
  </si>
  <si>
    <t>purchase lime</t>
  </si>
  <si>
    <t>OBJECTIVE: REHAB. FLAT RIVER &amp; PONDS 1/2</t>
  </si>
  <si>
    <t>contour and re-establish channel, rip rap</t>
  </si>
  <si>
    <t>contour &amp; place sand/gravel fill</t>
  </si>
  <si>
    <t>sb1h</t>
  </si>
  <si>
    <t>vegetate Flat River area</t>
  </si>
  <si>
    <t>vegetate Pond 1/2</t>
  </si>
  <si>
    <t>vhfl</t>
  </si>
  <si>
    <t>Raise crest on Pond 3</t>
  </si>
  <si>
    <t>sb2h</t>
  </si>
  <si>
    <t>flatten slope,  fill mat'l A</t>
  </si>
  <si>
    <t>Remove wooden townsite buildings</t>
  </si>
  <si>
    <t>Remove masonry/steel townsite buildings</t>
  </si>
  <si>
    <t>Remove mill complex</t>
  </si>
  <si>
    <t>Remove warehouses</t>
  </si>
  <si>
    <t>Remove copper conc. storage &amp; office</t>
  </si>
  <si>
    <t>brw1l</t>
  </si>
  <si>
    <t>brmh</t>
  </si>
  <si>
    <t>brs1h</t>
  </si>
  <si>
    <t>Remove fuel &amp; water tanks</t>
  </si>
  <si>
    <t>Remove boneyard other misc.  wastes</t>
  </si>
  <si>
    <t>scfyl</t>
  </si>
  <si>
    <t>pcbrh</t>
  </si>
  <si>
    <t>lcrl</t>
  </si>
  <si>
    <t>orh</t>
  </si>
  <si>
    <t>csrl</t>
  </si>
  <si>
    <t>removal of PCB units from buildings</t>
  </si>
  <si>
    <t>sludge, incl. tank cleaning before demo.</t>
  </si>
  <si>
    <t>INTERIM CARE &amp; MAINTENANCE</t>
  </si>
  <si>
    <t>on-site caretaker</t>
  </si>
  <si>
    <t>fuel and misc. supplies</t>
  </si>
  <si>
    <t>electrician</t>
  </si>
  <si>
    <t>mechnaic</t>
  </si>
  <si>
    <t>pick-up truck</t>
  </si>
  <si>
    <t>excavator</t>
  </si>
  <si>
    <t>snow machine</t>
  </si>
  <si>
    <t>communications</t>
  </si>
  <si>
    <t>Water licence sampling &amp; reporting</t>
  </si>
  <si>
    <t>Geotechnical assessment</t>
  </si>
  <si>
    <t>days</t>
  </si>
  <si>
    <t>yr</t>
  </si>
  <si>
    <t>sub-total annual C&amp; M cost</t>
  </si>
  <si>
    <t>Total C&amp;M cost</t>
  </si>
  <si>
    <t>Excavators, 2 @ 1550 km</t>
  </si>
  <si>
    <t>Dump trucks, 10 @ 1550 km</t>
  </si>
  <si>
    <t>Dozers, 2 @ a1550 km</t>
  </si>
  <si>
    <t>Demolition excavator/shears, 1 @ 1550 km</t>
  </si>
  <si>
    <t>mherl</t>
  </si>
  <si>
    <t>mm&lt;l</t>
  </si>
  <si>
    <t>25 men for 120 days</t>
  </si>
  <si>
    <t>accms</t>
  </si>
  <si>
    <t>power, $/m3</t>
  </si>
  <si>
    <t>Camp and camp fuel cost</t>
  </si>
  <si>
    <t>Mobilize Drill Rig</t>
  </si>
  <si>
    <t>Type 4, PCB</t>
  </si>
  <si>
    <t>csrs</t>
  </si>
  <si>
    <t>specialized cost $1000/m3 for PCB soil</t>
  </si>
  <si>
    <t>Clean up existing landfills</t>
  </si>
  <si>
    <t xml:space="preserve">Cantung  Mine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</si>
</sst>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E+00"/>
    <numFmt numFmtId="173" formatCode="mmmm\ d\,\ yyyy"/>
    <numFmt numFmtId="174" formatCode="mmmm\-yy"/>
    <numFmt numFmtId="175" formatCode="00000"/>
    <numFmt numFmtId="176" formatCode="0.000%"/>
    <numFmt numFmtId="177" formatCode="0.0%"/>
    <numFmt numFmtId="178" formatCode="&quot;$&quot;#,##0.00;[Red]&quot;$&quot;#,##0.00"/>
    <numFmt numFmtId="179" formatCode="&quot;$&quot;#,##0;[Red]&quot;$&quot;#,##0"/>
    <numFmt numFmtId="180" formatCode="&quot;$&quot;#,##0"/>
  </numFmts>
  <fonts count="12">
    <font>
      <sz val="12"/>
      <name val="Arial"/>
      <family val="0"/>
    </font>
    <font>
      <sz val="14"/>
      <name val="Arial"/>
      <family val="0"/>
    </font>
    <font>
      <b/>
      <sz val="14"/>
      <name val="Arial"/>
      <family val="0"/>
    </font>
    <font>
      <b/>
      <sz val="12"/>
      <name val="Arial"/>
      <family val="0"/>
    </font>
    <font>
      <sz val="10"/>
      <name val="Arial"/>
      <family val="0"/>
    </font>
    <font>
      <b/>
      <u val="single"/>
      <sz val="18"/>
      <name val="Arial"/>
      <family val="0"/>
    </font>
    <font>
      <i/>
      <sz val="12"/>
      <name val="Arial"/>
      <family val="0"/>
    </font>
    <font>
      <b/>
      <sz val="10"/>
      <name val="Arial"/>
      <family val="0"/>
    </font>
    <font>
      <b/>
      <i/>
      <sz val="12"/>
      <name val="Arial"/>
      <family val="0"/>
    </font>
    <font>
      <b/>
      <sz val="16"/>
      <name val="Arial"/>
      <family val="0"/>
    </font>
    <font>
      <b/>
      <i/>
      <sz val="14"/>
      <name val="Arial"/>
      <family val="2"/>
    </font>
    <font>
      <i/>
      <sz val="10"/>
      <name val="Times New Roman"/>
      <family val="0"/>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34"/>
        <bgColor indexed="64"/>
      </patternFill>
    </fill>
  </fills>
  <borders count="30">
    <border>
      <left/>
      <right/>
      <top/>
      <bottom/>
      <diagonal/>
    </border>
    <border>
      <left>
        <color indexed="63"/>
      </left>
      <right>
        <color indexed="63"/>
      </right>
      <top>
        <color indexed="63"/>
      </top>
      <bottom style="thick">
        <color indexed="8"/>
      </bottom>
    </border>
    <border>
      <left>
        <color indexed="63"/>
      </left>
      <right>
        <color indexed="63"/>
      </right>
      <top style="thick">
        <color indexed="8"/>
      </top>
      <bottom>
        <color indexed="63"/>
      </bottom>
    </border>
    <border>
      <left>
        <color indexed="63"/>
      </left>
      <right>
        <color indexed="63"/>
      </right>
      <top>
        <color indexed="63"/>
      </top>
      <bottom style="medium"/>
    </border>
    <border>
      <left>
        <color indexed="63"/>
      </left>
      <right>
        <color indexed="63"/>
      </right>
      <top style="thick"/>
      <bottom>
        <color indexed="63"/>
      </bottom>
    </border>
    <border>
      <left>
        <color indexed="63"/>
      </left>
      <right>
        <color indexed="63"/>
      </right>
      <top style="thin"/>
      <bottom>
        <color indexed="63"/>
      </bottom>
    </border>
    <border>
      <left>
        <color indexed="63"/>
      </left>
      <right>
        <color indexed="63"/>
      </right>
      <top style="thick">
        <color indexed="8"/>
      </top>
      <bottom style="thick">
        <color indexed="8"/>
      </bottom>
    </border>
    <border>
      <left>
        <color indexed="63"/>
      </left>
      <right>
        <color indexed="63"/>
      </right>
      <top style="thick">
        <color indexed="8"/>
      </top>
      <bottom style="thin"/>
    </border>
    <border>
      <left>
        <color indexed="63"/>
      </left>
      <right>
        <color indexed="63"/>
      </right>
      <top style="medium"/>
      <bottom>
        <color indexed="63"/>
      </bottom>
    </border>
    <border>
      <left>
        <color indexed="63"/>
      </left>
      <right>
        <color indexed="63"/>
      </right>
      <top style="thick">
        <color indexed="8"/>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0" fontId="0" fillId="0" borderId="0" applyFont="0" applyFill="0" applyBorder="0" applyAlignment="0" applyProtection="0"/>
    <xf numFmtId="0" fontId="5" fillId="0" borderId="0">
      <alignment horizontal="center"/>
      <protection/>
    </xf>
  </cellStyleXfs>
  <cellXfs count="277">
    <xf numFmtId="0" fontId="0" fillId="0" borderId="0" xfId="0" applyAlignment="1">
      <alignment/>
    </xf>
    <xf numFmtId="0" fontId="0" fillId="0" borderId="0" xfId="0" applyAlignment="1" applyProtection="1">
      <alignment/>
      <protection locked="0"/>
    </xf>
    <xf numFmtId="0" fontId="0" fillId="0" borderId="0" xfId="0" applyNumberFormat="1" applyAlignment="1">
      <alignment/>
    </xf>
    <xf numFmtId="15" fontId="0" fillId="0" borderId="0" xfId="0" applyNumberFormat="1" applyAlignment="1">
      <alignment/>
    </xf>
    <xf numFmtId="0" fontId="8" fillId="0" borderId="0" xfId="0" applyFont="1" applyAlignment="1">
      <alignment/>
    </xf>
    <xf numFmtId="0" fontId="9" fillId="0" borderId="1" xfId="0" applyFont="1" applyBorder="1" applyAlignment="1">
      <alignment/>
    </xf>
    <xf numFmtId="0" fontId="0" fillId="0" borderId="1" xfId="0" applyBorder="1" applyAlignment="1" applyProtection="1">
      <alignment/>
      <protection locked="0"/>
    </xf>
    <xf numFmtId="0" fontId="3" fillId="0" borderId="0" xfId="0" applyFont="1" applyAlignment="1">
      <alignment/>
    </xf>
    <xf numFmtId="0" fontId="3" fillId="0" borderId="0" xfId="0" applyFont="1" applyAlignment="1" applyProtection="1">
      <alignment/>
      <protection locked="0"/>
    </xf>
    <xf numFmtId="0" fontId="6" fillId="0" borderId="0" xfId="0" applyFont="1" applyAlignment="1">
      <alignment/>
    </xf>
    <xf numFmtId="0" fontId="0" fillId="0" borderId="0" xfId="0" applyAlignment="1">
      <alignment horizontal="right"/>
    </xf>
    <xf numFmtId="5" fontId="4" fillId="0" borderId="0" xfId="0" applyNumberFormat="1" applyFont="1" applyAlignment="1" applyProtection="1">
      <alignment/>
      <protection locked="0"/>
    </xf>
    <xf numFmtId="0" fontId="4" fillId="0" borderId="0" xfId="0" applyFont="1" applyAlignment="1" applyProtection="1">
      <alignment/>
      <protection locked="0"/>
    </xf>
    <xf numFmtId="0" fontId="0" fillId="0" borderId="1" xfId="0" applyBorder="1" applyAlignment="1">
      <alignment/>
    </xf>
    <xf numFmtId="0" fontId="2" fillId="0" borderId="0" xfId="0" applyFont="1" applyAlignment="1">
      <alignment/>
    </xf>
    <xf numFmtId="0" fontId="4" fillId="0" borderId="0" xfId="0" applyFont="1" applyAlignment="1">
      <alignment/>
    </xf>
    <xf numFmtId="0" fontId="7" fillId="0" borderId="0" xfId="0" applyFont="1" applyAlignment="1" applyProtection="1">
      <alignment/>
      <protection locked="0"/>
    </xf>
    <xf numFmtId="0" fontId="7" fillId="0" borderId="0" xfId="0" applyFont="1" applyAlignment="1">
      <alignment/>
    </xf>
    <xf numFmtId="0" fontId="4" fillId="0" borderId="1" xfId="0" applyFont="1" applyBorder="1" applyAlignment="1">
      <alignment/>
    </xf>
    <xf numFmtId="0" fontId="4" fillId="0" borderId="0" xfId="0" applyFont="1" applyAlignment="1">
      <alignment/>
    </xf>
    <xf numFmtId="0" fontId="4" fillId="0" borderId="1" xfId="0" applyFont="1" applyBorder="1" applyAlignment="1" applyProtection="1">
      <alignment/>
      <protection locked="0"/>
    </xf>
    <xf numFmtId="0" fontId="0" fillId="0" borderId="0" xfId="0" applyAlignment="1">
      <alignment horizontal="left"/>
    </xf>
    <xf numFmtId="0" fontId="3" fillId="0" borderId="0" xfId="0" applyFont="1" applyAlignment="1">
      <alignment horizontal="center"/>
    </xf>
    <xf numFmtId="0" fontId="0" fillId="0" borderId="0" xfId="0" applyAlignment="1">
      <alignment wrapText="1"/>
    </xf>
    <xf numFmtId="0" fontId="3" fillId="0" borderId="0" xfId="0" applyFont="1"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7" fillId="0" borderId="0" xfId="0" applyFont="1" applyAlignment="1" applyProtection="1">
      <alignment horizontal="righ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left"/>
      <protection locked="0"/>
    </xf>
    <xf numFmtId="0" fontId="4" fillId="0" borderId="2" xfId="0" applyFont="1" applyBorder="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4" fillId="0" borderId="0" xfId="0" applyFont="1" applyAlignment="1" applyProtection="1">
      <alignment horizontal="right"/>
      <protection locked="0"/>
    </xf>
    <xf numFmtId="0" fontId="0" fillId="0" borderId="1" xfId="0" applyBorder="1" applyAlignment="1">
      <alignment horizontal="left"/>
    </xf>
    <xf numFmtId="0" fontId="6" fillId="0" borderId="0" xfId="0" applyFont="1" applyAlignment="1">
      <alignment horizontal="left"/>
    </xf>
    <xf numFmtId="174" fontId="0" fillId="0" borderId="0" xfId="0" applyNumberFormat="1" applyAlignment="1" quotePrefix="1">
      <alignment horizontal="right"/>
    </xf>
    <xf numFmtId="0" fontId="3" fillId="0" borderId="2" xfId="0" applyFont="1" applyBorder="1" applyAlignment="1">
      <alignment/>
    </xf>
    <xf numFmtId="0" fontId="10" fillId="0" borderId="3" xfId="0" applyFont="1" applyBorder="1" applyAlignment="1">
      <alignment/>
    </xf>
    <xf numFmtId="0" fontId="2" fillId="0" borderId="0" xfId="0" applyFont="1" applyAlignment="1">
      <alignment horizontal="right"/>
    </xf>
    <xf numFmtId="0" fontId="4" fillId="0" borderId="0" xfId="0" applyFont="1" applyAlignment="1">
      <alignment horizontal="right"/>
    </xf>
    <xf numFmtId="0" fontId="4" fillId="0" borderId="0" xfId="0" applyFont="1" applyAlignment="1" applyProtection="1">
      <alignment horizontal="right"/>
      <protection locked="0"/>
    </xf>
    <xf numFmtId="0" fontId="4" fillId="0" borderId="1" xfId="0" applyFont="1" applyBorder="1" applyAlignment="1">
      <alignment horizontal="right"/>
    </xf>
    <xf numFmtId="0" fontId="0" fillId="0" borderId="1" xfId="0" applyBorder="1" applyAlignment="1">
      <alignment horizontal="right"/>
    </xf>
    <xf numFmtId="0" fontId="10" fillId="0" borderId="3" xfId="0" applyFont="1" applyBorder="1" applyAlignment="1" applyProtection="1">
      <alignment horizontal="left"/>
      <protection locked="0"/>
    </xf>
    <xf numFmtId="0" fontId="2" fillId="0" borderId="0" xfId="0" applyFont="1" applyAlignment="1">
      <alignment vertical="center"/>
    </xf>
    <xf numFmtId="0" fontId="7" fillId="0" borderId="0" xfId="0" applyFont="1" applyAlignment="1">
      <alignment horizontal="right"/>
    </xf>
    <xf numFmtId="178" fontId="0" fillId="0" borderId="0" xfId="15" applyNumberFormat="1" applyAlignment="1">
      <alignment/>
    </xf>
    <xf numFmtId="0" fontId="7" fillId="0" borderId="0" xfId="0" applyFont="1" applyAlignment="1">
      <alignment/>
    </xf>
    <xf numFmtId="0" fontId="7" fillId="0" borderId="0" xfId="0" applyFont="1" applyAlignment="1">
      <alignment wrapText="1"/>
    </xf>
    <xf numFmtId="0" fontId="4" fillId="0" borderId="0" xfId="0" applyFont="1" applyAlignment="1">
      <alignment wrapText="1"/>
    </xf>
    <xf numFmtId="0" fontId="2" fillId="0" borderId="0" xfId="0" applyFont="1" applyAlignment="1" applyProtection="1">
      <alignment horizontal="right"/>
      <protection locked="0"/>
    </xf>
    <xf numFmtId="0" fontId="4" fillId="0" borderId="4" xfId="0" applyFont="1" applyBorder="1" applyAlignment="1" applyProtection="1">
      <alignment/>
      <protection locked="0"/>
    </xf>
    <xf numFmtId="0" fontId="4" fillId="0" borderId="4" xfId="0" applyFont="1" applyBorder="1" applyAlignment="1" applyProtection="1">
      <alignment horizontal="right"/>
      <protection locked="0"/>
    </xf>
    <xf numFmtId="5" fontId="4" fillId="0" borderId="4" xfId="0" applyNumberFormat="1" applyFont="1" applyBorder="1" applyAlignment="1" applyProtection="1">
      <alignment/>
      <protection locked="0"/>
    </xf>
    <xf numFmtId="0" fontId="4" fillId="0" borderId="5" xfId="0" applyFont="1" applyBorder="1" applyAlignment="1" applyProtection="1">
      <alignment/>
      <protection locked="0"/>
    </xf>
    <xf numFmtId="0" fontId="4" fillId="0" borderId="5" xfId="0" applyFont="1" applyBorder="1" applyAlignment="1" applyProtection="1">
      <alignment horizontal="right"/>
      <protection locked="0"/>
    </xf>
    <xf numFmtId="0" fontId="4" fillId="0" borderId="5" xfId="0" applyFont="1" applyBorder="1" applyAlignment="1">
      <alignment/>
    </xf>
    <xf numFmtId="5" fontId="4" fillId="0" borderId="5" xfId="0" applyNumberFormat="1" applyFont="1" applyBorder="1" applyAlignment="1" applyProtection="1">
      <alignment/>
      <protection locked="0"/>
    </xf>
    <xf numFmtId="0" fontId="0" fillId="0" borderId="3" xfId="0" applyBorder="1" applyAlignment="1">
      <alignment/>
    </xf>
    <xf numFmtId="0" fontId="3" fillId="0" borderId="2" xfId="0" applyFont="1" applyBorder="1" applyAlignment="1">
      <alignment wrapText="1"/>
    </xf>
    <xf numFmtId="0" fontId="3" fillId="0" borderId="2" xfId="0" applyFont="1" applyBorder="1" applyAlignment="1">
      <alignment horizontal="right" wrapText="1"/>
    </xf>
    <xf numFmtId="0" fontId="3" fillId="0" borderId="2" xfId="0" applyFont="1" applyBorder="1" applyAlignment="1" applyProtection="1">
      <alignment horizontal="center" wrapText="1"/>
      <protection locked="0"/>
    </xf>
    <xf numFmtId="0" fontId="3" fillId="0" borderId="6" xfId="0" applyFont="1" applyBorder="1" applyAlignment="1">
      <alignment wrapText="1"/>
    </xf>
    <xf numFmtId="0" fontId="3" fillId="0" borderId="6" xfId="0" applyFont="1" applyBorder="1" applyAlignment="1">
      <alignment horizontal="right" wrapText="1"/>
    </xf>
    <xf numFmtId="0" fontId="3" fillId="0" borderId="6" xfId="0" applyFont="1" applyBorder="1" applyAlignment="1" applyProtection="1">
      <alignment horizontal="center" wrapText="1"/>
      <protection locked="0"/>
    </xf>
    <xf numFmtId="0" fontId="3" fillId="0" borderId="7" xfId="0" applyFont="1" applyBorder="1" applyAlignment="1">
      <alignment/>
    </xf>
    <xf numFmtId="0" fontId="3" fillId="0" borderId="7" xfId="0" applyFont="1" applyBorder="1" applyAlignment="1">
      <alignment wrapText="1"/>
    </xf>
    <xf numFmtId="0" fontId="3" fillId="0" borderId="7" xfId="0" applyFont="1" applyBorder="1" applyAlignment="1">
      <alignment horizontal="right" wrapText="1"/>
    </xf>
    <xf numFmtId="0" fontId="3" fillId="0" borderId="7" xfId="0" applyFont="1" applyBorder="1" applyAlignment="1" applyProtection="1">
      <alignment horizontal="center" wrapText="1"/>
      <protection locked="0"/>
    </xf>
    <xf numFmtId="0" fontId="4" fillId="0" borderId="8" xfId="0" applyFont="1" applyBorder="1" applyAlignment="1" applyProtection="1">
      <alignment/>
      <protection locked="0"/>
    </xf>
    <xf numFmtId="0" fontId="4" fillId="0" borderId="8" xfId="0" applyFont="1" applyBorder="1" applyAlignment="1" applyProtection="1">
      <alignment horizontal="right"/>
      <protection locked="0"/>
    </xf>
    <xf numFmtId="5" fontId="4" fillId="0" borderId="8" xfId="0" applyNumberFormat="1" applyFont="1" applyBorder="1" applyAlignment="1" applyProtection="1">
      <alignment/>
      <protection locked="0"/>
    </xf>
    <xf numFmtId="0" fontId="2" fillId="0" borderId="0" xfId="0" applyFont="1" applyBorder="1" applyAlignment="1" applyProtection="1">
      <alignment horizontal="right"/>
      <protection locked="0"/>
    </xf>
    <xf numFmtId="0" fontId="3" fillId="0" borderId="9" xfId="0" applyFont="1" applyBorder="1" applyAlignment="1">
      <alignment/>
    </xf>
    <xf numFmtId="0" fontId="3" fillId="0" borderId="9" xfId="0" applyFont="1" applyBorder="1" applyAlignment="1">
      <alignment wrapText="1"/>
    </xf>
    <xf numFmtId="0" fontId="3" fillId="0" borderId="9" xfId="0" applyFont="1" applyBorder="1" applyAlignment="1">
      <alignment horizontal="right" wrapText="1"/>
    </xf>
    <xf numFmtId="0" fontId="3" fillId="0" borderId="9" xfId="0" applyFont="1" applyBorder="1" applyAlignment="1" applyProtection="1">
      <alignment horizontal="center" wrapText="1"/>
      <protection locked="0"/>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Alignment="1">
      <alignment vertical="center"/>
    </xf>
    <xf numFmtId="0" fontId="4" fillId="0" borderId="0" xfId="0" applyFont="1" applyAlignment="1" applyProtection="1">
      <alignment horizontal="left" vertical="top" wrapText="1"/>
      <protection locked="0"/>
    </xf>
    <xf numFmtId="0" fontId="0" fillId="0" borderId="0" xfId="0" applyAlignment="1">
      <alignment horizontal="left" vertical="top" wrapText="1"/>
    </xf>
    <xf numFmtId="0" fontId="2" fillId="0" borderId="0" xfId="0" applyFont="1" applyAlignment="1">
      <alignment horizontal="right" wrapText="1"/>
    </xf>
    <xf numFmtId="0" fontId="3" fillId="0" borderId="7" xfId="0" applyFont="1" applyBorder="1" applyAlignment="1">
      <alignment/>
    </xf>
    <xf numFmtId="0" fontId="3" fillId="0" borderId="7" xfId="0" applyFont="1" applyBorder="1" applyAlignment="1" applyProtection="1">
      <alignment/>
      <protection locked="0"/>
    </xf>
    <xf numFmtId="178" fontId="3" fillId="0" borderId="7" xfId="15" applyNumberFormat="1" applyFont="1" applyBorder="1" applyAlignment="1">
      <alignment/>
    </xf>
    <xf numFmtId="0" fontId="7" fillId="0" borderId="5" xfId="0" applyFont="1" applyBorder="1" applyAlignment="1" applyProtection="1">
      <alignment/>
      <protection locked="0"/>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pplyProtection="1">
      <alignment/>
      <protection locked="0"/>
    </xf>
    <xf numFmtId="5" fontId="4" fillId="0" borderId="0" xfId="0" applyNumberFormat="1" applyFont="1" applyBorder="1" applyAlignment="1">
      <alignment/>
    </xf>
    <xf numFmtId="0" fontId="4" fillId="0" borderId="0" xfId="0" applyFont="1" applyBorder="1" applyAlignment="1" applyProtection="1">
      <alignment horizontal="right"/>
      <protection locked="0"/>
    </xf>
    <xf numFmtId="5" fontId="4" fillId="0" borderId="0" xfId="0" applyNumberFormat="1" applyFont="1" applyBorder="1" applyAlignment="1" applyProtection="1">
      <alignment/>
      <protection locked="0"/>
    </xf>
    <xf numFmtId="0" fontId="0" fillId="0" borderId="5" xfId="0" applyBorder="1" applyAlignment="1" applyProtection="1">
      <alignment/>
      <protection locked="0"/>
    </xf>
    <xf numFmtId="0" fontId="4" fillId="0" borderId="3" xfId="0" applyFont="1" applyBorder="1" applyAlignment="1" applyProtection="1">
      <alignment/>
      <protection locked="0"/>
    </xf>
    <xf numFmtId="0" fontId="4" fillId="0" borderId="3" xfId="0" applyFont="1" applyBorder="1" applyAlignment="1" applyProtection="1">
      <alignment horizontal="right"/>
      <protection locked="0"/>
    </xf>
    <xf numFmtId="5" fontId="4" fillId="0" borderId="3" xfId="0" applyNumberFormat="1" applyFont="1" applyBorder="1" applyAlignment="1" applyProtection="1">
      <alignment/>
      <protection locked="0"/>
    </xf>
    <xf numFmtId="0" fontId="4" fillId="0" borderId="2" xfId="0"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0" xfId="0" applyFont="1" applyAlignment="1">
      <alignment horizontal="right"/>
    </xf>
    <xf numFmtId="172" fontId="4" fillId="0" borderId="0" xfId="0" applyNumberFormat="1" applyFont="1" applyAlignment="1" applyProtection="1">
      <alignment horizontal="right"/>
      <protection locked="0"/>
    </xf>
    <xf numFmtId="48" fontId="4" fillId="0" borderId="0" xfId="0" applyNumberFormat="1" applyFont="1" applyAlignment="1" applyProtection="1">
      <alignment horizontal="right"/>
      <protection locked="0"/>
    </xf>
    <xf numFmtId="15" fontId="4" fillId="0" borderId="0" xfId="0" applyNumberFormat="1" applyFont="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4"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wrapText="1"/>
    </xf>
    <xf numFmtId="0" fontId="4" fillId="0" borderId="0" xfId="0" applyFont="1" applyAlignment="1" applyProtection="1">
      <alignment wrapText="1"/>
      <protection hidden="1"/>
    </xf>
    <xf numFmtId="0" fontId="4" fillId="0" borderId="0" xfId="0" applyFont="1" applyAlignment="1" quotePrefix="1">
      <alignment/>
    </xf>
    <xf numFmtId="0" fontId="4" fillId="0" borderId="0" xfId="0" applyFont="1" applyBorder="1" applyAlignment="1" applyProtection="1">
      <alignment/>
      <protection locked="0"/>
    </xf>
    <xf numFmtId="0" fontId="4" fillId="0" borderId="0" xfId="0" applyFont="1" applyBorder="1" applyAlignment="1" applyProtection="1">
      <alignment horizontal="left" wrapText="1"/>
      <protection locked="0"/>
    </xf>
    <xf numFmtId="0" fontId="4" fillId="0" borderId="0" xfId="0" applyFont="1" applyBorder="1" applyAlignment="1" applyProtection="1">
      <alignment horizontal="right"/>
      <protection locked="0"/>
    </xf>
    <xf numFmtId="0" fontId="4" fillId="0" borderId="3"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3" xfId="0" applyFont="1" applyBorder="1" applyAlignment="1" applyProtection="1">
      <alignment horizontal="left" wrapText="1"/>
      <protection locked="0"/>
    </xf>
    <xf numFmtId="0" fontId="7" fillId="0" borderId="3" xfId="0" applyFont="1" applyBorder="1" applyAlignment="1" applyProtection="1">
      <alignment horizontal="right" wrapText="1"/>
      <protection locked="0"/>
    </xf>
    <xf numFmtId="5" fontId="4" fillId="0" borderId="0" xfId="0" applyNumberFormat="1" applyFont="1" applyAlignment="1" applyProtection="1">
      <alignment/>
      <protection locked="0"/>
    </xf>
    <xf numFmtId="0" fontId="4" fillId="0" borderId="5" xfId="0" applyFont="1" applyBorder="1" applyAlignment="1" applyProtection="1">
      <alignment/>
      <protection locked="0"/>
    </xf>
    <xf numFmtId="0" fontId="4" fillId="0" borderId="5" xfId="0" applyFont="1" applyBorder="1" applyAlignment="1" applyProtection="1">
      <alignment horizontal="right"/>
      <protection locked="0"/>
    </xf>
    <xf numFmtId="5" fontId="4" fillId="0" borderId="5" xfId="0" applyNumberFormat="1" applyFont="1" applyBorder="1" applyAlignment="1" applyProtection="1">
      <alignment/>
      <protection locked="0"/>
    </xf>
    <xf numFmtId="0" fontId="4" fillId="0" borderId="0" xfId="0" applyFont="1" applyAlignment="1" applyProtection="1">
      <alignment/>
      <protection locked="0"/>
    </xf>
    <xf numFmtId="0" fontId="2" fillId="0" borderId="0" xfId="0" applyFont="1" applyAlignment="1" applyProtection="1">
      <alignment horizontal="left"/>
      <protection locked="0"/>
    </xf>
    <xf numFmtId="0" fontId="0" fillId="0" borderId="0" xfId="0" applyAlignment="1">
      <alignment vertical="top" wrapText="1"/>
    </xf>
    <xf numFmtId="0" fontId="3" fillId="0" borderId="0" xfId="0" applyFont="1" applyAlignment="1">
      <alignment vertical="top"/>
    </xf>
    <xf numFmtId="0" fontId="0" fillId="0" borderId="0" xfId="0" applyFont="1" applyAlignment="1">
      <alignment/>
    </xf>
    <xf numFmtId="0" fontId="3" fillId="0" borderId="0" xfId="0" applyFont="1" applyAlignment="1">
      <alignment wrapText="1"/>
    </xf>
    <xf numFmtId="0" fontId="0" fillId="0" borderId="0" xfId="0" applyFont="1" applyAlignment="1">
      <alignment horizontal="left" wrapText="1" indent="5"/>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Border="1" applyAlignment="1">
      <alignment/>
    </xf>
    <xf numFmtId="0" fontId="3" fillId="0" borderId="5" xfId="0" applyFont="1" applyBorder="1" applyAlignment="1">
      <alignment/>
    </xf>
    <xf numFmtId="10" fontId="4" fillId="0" borderId="0" xfId="15" applyFont="1" applyAlignment="1" applyProtection="1">
      <alignment/>
      <protection locked="0"/>
    </xf>
    <xf numFmtId="0" fontId="4" fillId="0" borderId="13" xfId="0" applyFont="1" applyBorder="1" applyAlignment="1" applyProtection="1">
      <alignment/>
      <protection locked="0"/>
    </xf>
    <xf numFmtId="0" fontId="0" fillId="0" borderId="13" xfId="0" applyBorder="1" applyAlignment="1">
      <alignment horizontal="right"/>
    </xf>
    <xf numFmtId="0" fontId="0" fillId="0" borderId="0" xfId="0" applyAlignment="1">
      <alignment/>
    </xf>
    <xf numFmtId="0" fontId="0" fillId="0" borderId="0" xfId="0" applyFont="1" applyBorder="1" applyAlignment="1">
      <alignment horizontal="right" vertical="top"/>
    </xf>
    <xf numFmtId="0" fontId="9" fillId="0" borderId="0" xfId="0" applyFont="1" applyAlignment="1">
      <alignment horizontal="center" wrapText="1"/>
    </xf>
    <xf numFmtId="0" fontId="9" fillId="2" borderId="0" xfId="0" applyFont="1" applyFill="1" applyAlignment="1">
      <alignment horizontal="center" wrapText="1"/>
    </xf>
    <xf numFmtId="0" fontId="3" fillId="0" borderId="14" xfId="0" applyFont="1" applyBorder="1" applyAlignment="1">
      <alignment/>
    </xf>
    <xf numFmtId="0" fontId="0" fillId="0" borderId="15" xfId="0" applyBorder="1" applyAlignment="1">
      <alignment wrapText="1"/>
    </xf>
    <xf numFmtId="0" fontId="3" fillId="0" borderId="10" xfId="0" applyFont="1" applyBorder="1" applyAlignment="1">
      <alignment textRotation="90"/>
    </xf>
    <xf numFmtId="0" fontId="0" fillId="0" borderId="11" xfId="0" applyBorder="1" applyAlignment="1">
      <alignment vertical="top" wrapText="1"/>
    </xf>
    <xf numFmtId="0" fontId="3" fillId="0" borderId="12" xfId="0" applyFont="1" applyBorder="1" applyAlignment="1">
      <alignment textRotation="90"/>
    </xf>
    <xf numFmtId="0" fontId="0" fillId="0" borderId="13" xfId="0" applyFont="1" applyBorder="1" applyAlignment="1">
      <alignment horizontal="right" vertical="top"/>
    </xf>
    <xf numFmtId="0" fontId="0" fillId="0" borderId="16" xfId="0" applyBorder="1" applyAlignment="1">
      <alignment vertical="top" wrapText="1"/>
    </xf>
    <xf numFmtId="0" fontId="0" fillId="0" borderId="14" xfId="0" applyBorder="1" applyAlignment="1">
      <alignment/>
    </xf>
    <xf numFmtId="0" fontId="3" fillId="0" borderId="5" xfId="0" applyFont="1" applyBorder="1" applyAlignment="1">
      <alignment/>
    </xf>
    <xf numFmtId="0" fontId="3" fillId="0" borderId="0" xfId="0" applyFont="1" applyBorder="1" applyAlignment="1">
      <alignment/>
    </xf>
    <xf numFmtId="0" fontId="0" fillId="0" borderId="11" xfId="0" applyBorder="1" applyAlignment="1">
      <alignment wrapText="1"/>
    </xf>
    <xf numFmtId="0" fontId="0" fillId="0" borderId="10" xfId="0" applyBorder="1" applyAlignment="1">
      <alignment/>
    </xf>
    <xf numFmtId="0" fontId="3" fillId="0" borderId="0" xfId="0" applyFont="1" applyBorder="1" applyAlignment="1">
      <alignment vertical="top"/>
    </xf>
    <xf numFmtId="0" fontId="0" fillId="0" borderId="11" xfId="0" applyBorder="1" applyAlignment="1" applyProtection="1">
      <alignment wrapText="1"/>
      <protection locked="0"/>
    </xf>
    <xf numFmtId="0" fontId="3" fillId="0" borderId="10" xfId="0" applyFont="1" applyBorder="1" applyAlignment="1">
      <alignment horizontal="center" textRotation="90"/>
    </xf>
    <xf numFmtId="0" fontId="3" fillId="0" borderId="0" xfId="0" applyFont="1" applyBorder="1" applyAlignment="1">
      <alignment horizontal="right"/>
    </xf>
    <xf numFmtId="0" fontId="0" fillId="0" borderId="11" xfId="0" applyFont="1" applyBorder="1" applyAlignment="1">
      <alignment wrapText="1"/>
    </xf>
    <xf numFmtId="0" fontId="3" fillId="0" borderId="0" xfId="0" applyFont="1" applyBorder="1" applyAlignment="1">
      <alignment horizontal="right" vertical="top"/>
    </xf>
    <xf numFmtId="0" fontId="8" fillId="0" borderId="11" xfId="0" applyFont="1" applyBorder="1" applyAlignment="1">
      <alignment vertical="top" wrapText="1"/>
    </xf>
    <xf numFmtId="0" fontId="0" fillId="0" borderId="11" xfId="0" applyBorder="1" applyAlignment="1">
      <alignment vertical="center" wrapText="1"/>
    </xf>
    <xf numFmtId="0" fontId="4" fillId="0" borderId="0" xfId="0" applyFont="1" applyBorder="1" applyAlignment="1">
      <alignment horizontal="center"/>
    </xf>
    <xf numFmtId="0" fontId="4" fillId="0" borderId="11" xfId="0" applyFont="1" applyBorder="1" applyAlignment="1">
      <alignment horizontal="center"/>
    </xf>
    <xf numFmtId="0" fontId="3" fillId="0" borderId="17" xfId="0" applyFont="1" applyBorder="1" applyAlignment="1">
      <alignment/>
    </xf>
    <xf numFmtId="0" fontId="3" fillId="0" borderId="15" xfId="0" applyFont="1" applyBorder="1" applyAlignment="1">
      <alignment/>
    </xf>
    <xf numFmtId="5" fontId="4" fillId="0" borderId="0" xfId="0" applyNumberFormat="1" applyFont="1" applyAlignment="1">
      <alignment/>
    </xf>
    <xf numFmtId="0" fontId="4" fillId="3" borderId="0" xfId="0" applyFont="1" applyFill="1" applyAlignment="1" applyProtection="1">
      <alignment/>
      <protection locked="0"/>
    </xf>
    <xf numFmtId="0" fontId="10" fillId="0" borderId="0" xfId="0" applyFont="1" applyBorder="1" applyAlignment="1" applyProtection="1">
      <alignment horizontal="left"/>
      <protection locked="0"/>
    </xf>
    <xf numFmtId="0" fontId="3" fillId="0" borderId="0" xfId="0" applyFont="1" applyBorder="1" applyAlignment="1">
      <alignment horizontal="center" textRotation="90"/>
    </xf>
    <xf numFmtId="0" fontId="0" fillId="0" borderId="0" xfId="0" applyBorder="1" applyAlignment="1">
      <alignment vertical="top" wrapText="1"/>
    </xf>
    <xf numFmtId="0" fontId="0" fillId="0" borderId="0" xfId="0" applyBorder="1" applyAlignment="1">
      <alignment/>
    </xf>
    <xf numFmtId="0" fontId="2" fillId="4" borderId="0" xfId="0" applyFont="1" applyFill="1" applyAlignment="1">
      <alignment horizontal="center" vertical="center" wrapText="1"/>
    </xf>
    <xf numFmtId="0" fontId="0" fillId="0" borderId="0" xfId="0" applyFont="1" applyAlignment="1" applyProtection="1">
      <alignment horizontal="center"/>
      <protection locked="0"/>
    </xf>
    <xf numFmtId="0" fontId="4" fillId="0" borderId="0" xfId="0" applyFont="1" applyAlignment="1" applyProtection="1">
      <alignment/>
      <protection/>
    </xf>
    <xf numFmtId="0" fontId="0" fillId="0" borderId="0" xfId="0" applyAlignment="1" applyProtection="1">
      <alignment/>
      <protection/>
    </xf>
    <xf numFmtId="178" fontId="4" fillId="0" borderId="0" xfId="15" applyNumberFormat="1" applyFont="1" applyAlignment="1" applyProtection="1">
      <alignment/>
      <protection/>
    </xf>
    <xf numFmtId="0" fontId="4" fillId="0" borderId="0" xfId="0" applyFont="1" applyAlignment="1" applyProtection="1">
      <alignment/>
      <protection/>
    </xf>
    <xf numFmtId="0" fontId="3" fillId="0" borderId="3" xfId="0" applyFont="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0" xfId="0" applyBorder="1" applyAlignment="1" applyProtection="1">
      <alignment/>
      <protection locked="0"/>
    </xf>
    <xf numFmtId="0" fontId="8" fillId="0" borderId="16" xfId="0" applyFont="1" applyBorder="1" applyAlignment="1" applyProtection="1">
      <alignment horizontal="right"/>
      <protection locked="0"/>
    </xf>
    <xf numFmtId="179" fontId="4" fillId="0" borderId="0" xfId="15" applyNumberFormat="1" applyFont="1" applyBorder="1" applyAlignment="1">
      <alignment/>
    </xf>
    <xf numFmtId="179" fontId="4" fillId="0" borderId="0" xfId="15" applyNumberFormat="1" applyFont="1" applyAlignment="1">
      <alignment/>
    </xf>
    <xf numFmtId="179" fontId="4" fillId="0" borderId="0" xfId="15" applyNumberFormat="1" applyFont="1" applyAlignment="1">
      <alignment/>
    </xf>
    <xf numFmtId="179" fontId="0" fillId="0" borderId="0" xfId="15" applyNumberFormat="1" applyAlignment="1">
      <alignment/>
    </xf>
    <xf numFmtId="179" fontId="7" fillId="0" borderId="18" xfId="15" applyNumberFormat="1" applyFont="1" applyBorder="1" applyAlignment="1">
      <alignment/>
    </xf>
    <xf numFmtId="179" fontId="3" fillId="0" borderId="18" xfId="15" applyNumberFormat="1" applyFont="1" applyBorder="1" applyAlignment="1">
      <alignment/>
    </xf>
    <xf numFmtId="179" fontId="4" fillId="0" borderId="0" xfId="15" applyNumberFormat="1" applyFont="1" applyAlignment="1" applyProtection="1">
      <alignment/>
      <protection/>
    </xf>
    <xf numFmtId="180" fontId="0" fillId="0" borderId="0" xfId="0" applyNumberFormat="1" applyAlignment="1">
      <alignment/>
    </xf>
    <xf numFmtId="180" fontId="4" fillId="0" borderId="0" xfId="0" applyNumberFormat="1" applyFont="1" applyAlignment="1">
      <alignment/>
    </xf>
    <xf numFmtId="180" fontId="4" fillId="0" borderId="0" xfId="0" applyNumberFormat="1" applyFont="1" applyAlignment="1" applyProtection="1">
      <alignment/>
      <protection locked="0"/>
    </xf>
    <xf numFmtId="6" fontId="4" fillId="0" borderId="13" xfId="0" applyNumberFormat="1" applyFont="1" applyBorder="1" applyAlignment="1" applyProtection="1">
      <alignment horizontal="right"/>
      <protection locked="0"/>
    </xf>
    <xf numFmtId="0" fontId="3" fillId="0" borderId="7" xfId="0" applyFont="1" applyBorder="1" applyAlignment="1" applyProtection="1">
      <alignment horizontal="right" wrapText="1"/>
      <protection locked="0"/>
    </xf>
    <xf numFmtId="0" fontId="10" fillId="0" borderId="3" xfId="0" applyFont="1" applyBorder="1" applyAlignment="1" applyProtection="1">
      <alignment/>
      <protection/>
    </xf>
    <xf numFmtId="0" fontId="3" fillId="0" borderId="6" xfId="0" applyFont="1" applyBorder="1" applyAlignment="1" applyProtection="1">
      <alignment horizontal="right" wrapText="1"/>
      <protection locked="0"/>
    </xf>
    <xf numFmtId="0" fontId="4" fillId="0" borderId="4" xfId="0" applyFont="1" applyBorder="1" applyAlignment="1" applyProtection="1">
      <alignment/>
      <protection locked="0"/>
    </xf>
    <xf numFmtId="0" fontId="0" fillId="0" borderId="3" xfId="0" applyBorder="1" applyAlignment="1" applyProtection="1">
      <alignment/>
      <protection locked="0"/>
    </xf>
    <xf numFmtId="0" fontId="4" fillId="0" borderId="3" xfId="0" applyFont="1" applyBorder="1" applyAlignment="1" applyProtection="1">
      <alignment/>
      <protection locked="0"/>
    </xf>
    <xf numFmtId="0" fontId="3" fillId="0" borderId="9" xfId="0" applyFont="1" applyBorder="1" applyAlignment="1" applyProtection="1">
      <alignment horizontal="right" wrapText="1"/>
      <protection locked="0"/>
    </xf>
    <xf numFmtId="0" fontId="4" fillId="0" borderId="8" xfId="0" applyFont="1" applyBorder="1" applyAlignment="1" applyProtection="1">
      <alignment/>
      <protection locked="0"/>
    </xf>
    <xf numFmtId="0" fontId="3" fillId="0" borderId="2" xfId="0" applyFont="1" applyBorder="1" applyAlignment="1" applyProtection="1">
      <alignment horizontal="right" wrapText="1"/>
      <protection locked="0"/>
    </xf>
    <xf numFmtId="0" fontId="4" fillId="0" borderId="13" xfId="0" applyFont="1" applyBorder="1" applyAlignment="1" applyProtection="1">
      <alignment/>
      <protection locked="0"/>
    </xf>
    <xf numFmtId="0" fontId="2" fillId="0" borderId="0" xfId="0" applyNumberFormat="1"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NumberFormat="1" applyFont="1" applyFill="1" applyBorder="1" applyAlignment="1" applyProtection="1">
      <alignment/>
      <protection locked="0"/>
    </xf>
    <xf numFmtId="0" fontId="3" fillId="0" borderId="14" xfId="0" applyFont="1" applyBorder="1" applyAlignment="1" applyProtection="1">
      <alignment wrapText="1"/>
      <protection locked="0"/>
    </xf>
    <xf numFmtId="0" fontId="3" fillId="0" borderId="5" xfId="0" applyFont="1" applyBorder="1" applyAlignment="1" applyProtection="1">
      <alignment/>
      <protection locked="0"/>
    </xf>
    <xf numFmtId="0" fontId="3" fillId="0" borderId="5" xfId="0" applyNumberFormat="1" applyFont="1" applyFill="1" applyBorder="1" applyAlignment="1" applyProtection="1">
      <alignment wrapText="1"/>
      <protection locked="0"/>
    </xf>
    <xf numFmtId="0" fontId="3" fillId="0" borderId="5" xfId="0" applyFont="1" applyBorder="1" applyAlignment="1" applyProtection="1">
      <alignment wrapText="1"/>
      <protection locked="0"/>
    </xf>
    <xf numFmtId="0" fontId="3" fillId="0" borderId="15" xfId="0" applyFont="1" applyBorder="1" applyAlignment="1" applyProtection="1">
      <alignment wrapText="1"/>
      <protection locked="0"/>
    </xf>
    <xf numFmtId="0" fontId="0" fillId="0" borderId="10" xfId="0" applyNumberFormat="1" applyFont="1" applyFill="1" applyBorder="1" applyAlignment="1" applyProtection="1">
      <alignment/>
      <protection locked="0"/>
    </xf>
    <xf numFmtId="5" fontId="0" fillId="0" borderId="11" xfId="0" applyNumberFormat="1" applyBorder="1" applyAlignment="1" applyProtection="1">
      <alignment/>
      <protection locked="0"/>
    </xf>
    <xf numFmtId="0" fontId="0" fillId="0" borderId="10" xfId="0" applyBorder="1" applyAlignment="1" applyProtection="1">
      <alignment/>
      <protection locked="0"/>
    </xf>
    <xf numFmtId="0" fontId="11" fillId="0" borderId="0" xfId="0"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3" xfId="0" applyNumberFormat="1" applyFont="1" applyFill="1" applyBorder="1" applyAlignment="1" applyProtection="1">
      <alignment/>
      <protection locked="0"/>
    </xf>
    <xf numFmtId="0" fontId="11" fillId="0" borderId="13" xfId="0" applyFont="1" applyBorder="1" applyAlignment="1" applyProtection="1">
      <alignment/>
      <protection locked="0"/>
    </xf>
    <xf numFmtId="5" fontId="0" fillId="0" borderId="16" xfId="0" applyNumberFormat="1" applyBorder="1" applyAlignment="1" applyProtection="1">
      <alignment/>
      <protection locked="0"/>
    </xf>
    <xf numFmtId="0" fontId="0" fillId="0" borderId="14" xfId="0" applyNumberFormat="1" applyFont="1" applyFill="1" applyBorder="1" applyAlignment="1" applyProtection="1">
      <alignment/>
      <protection locked="0"/>
    </xf>
    <xf numFmtId="5" fontId="0" fillId="0" borderId="15" xfId="0" applyNumberFormat="1" applyBorder="1" applyAlignment="1" applyProtection="1">
      <alignment/>
      <protection locked="0"/>
    </xf>
    <xf numFmtId="5" fontId="0" fillId="0" borderId="0" xfId="0" applyNumberFormat="1" applyBorder="1" applyAlignment="1" applyProtection="1">
      <alignment/>
      <protection locked="0"/>
    </xf>
    <xf numFmtId="3" fontId="0" fillId="0" borderId="0" xfId="0" applyNumberFormat="1"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5" fontId="0" fillId="0" borderId="10" xfId="0" applyNumberFormat="1" applyBorder="1" applyAlignment="1" applyProtection="1">
      <alignment/>
      <protection locked="0"/>
    </xf>
    <xf numFmtId="4" fontId="0" fillId="0" borderId="11" xfId="0" applyNumberFormat="1" applyBorder="1" applyAlignment="1" applyProtection="1">
      <alignment/>
      <protection locked="0"/>
    </xf>
    <xf numFmtId="0" fontId="0" fillId="0" borderId="11" xfId="0" applyNumberFormat="1" applyBorder="1" applyAlignment="1" applyProtection="1">
      <alignment/>
      <protection locked="0"/>
    </xf>
    <xf numFmtId="0" fontId="0" fillId="0" borderId="0" xfId="0" applyNumberFormat="1" applyBorder="1" applyAlignment="1" applyProtection="1">
      <alignment/>
      <protection locked="0"/>
    </xf>
    <xf numFmtId="3" fontId="0" fillId="0" borderId="10" xfId="0" applyNumberFormat="1" applyBorder="1" applyAlignment="1" applyProtection="1">
      <alignment/>
      <protection locked="0"/>
    </xf>
    <xf numFmtId="0" fontId="0" fillId="0" borderId="13" xfId="0" applyBorder="1" applyAlignment="1" applyProtection="1">
      <alignment horizontal="left"/>
      <protection locked="0"/>
    </xf>
    <xf numFmtId="5" fontId="0" fillId="0" borderId="13" xfId="15" applyNumberForma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5" fontId="0" fillId="0" borderId="20" xfId="0" applyNumberFormat="1" applyBorder="1" applyAlignment="1" applyProtection="1">
      <alignment/>
      <protection locked="0"/>
    </xf>
    <xf numFmtId="7" fontId="0" fillId="0" borderId="16" xfId="0" applyNumberFormat="1"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1" xfId="0" applyNumberFormat="1" applyFont="1" applyFill="1" applyBorder="1" applyAlignment="1" applyProtection="1">
      <alignment/>
      <protection locked="0"/>
    </xf>
    <xf numFmtId="7" fontId="0" fillId="0" borderId="10" xfId="0" applyNumberFormat="1" applyBorder="1" applyAlignment="1" applyProtection="1">
      <alignment/>
      <protection locked="0"/>
    </xf>
    <xf numFmtId="5" fontId="0" fillId="0" borderId="10" xfId="15" applyNumberFormat="1" applyBorder="1" applyAlignment="1" applyProtection="1">
      <alignment/>
      <protection locked="0"/>
    </xf>
    <xf numFmtId="5" fontId="0" fillId="0" borderId="0" xfId="15" applyNumberFormat="1" applyBorder="1" applyAlignment="1" applyProtection="1">
      <alignment/>
      <protection locked="0"/>
    </xf>
    <xf numFmtId="5" fontId="0" fillId="0" borderId="11" xfId="15" applyNumberFormat="1" applyBorder="1" applyAlignment="1" applyProtection="1">
      <alignment/>
      <protection locked="0"/>
    </xf>
    <xf numFmtId="0" fontId="2" fillId="0" borderId="0" xfId="0" applyFont="1" applyAlignment="1" applyProtection="1">
      <alignment/>
      <protection locked="0"/>
    </xf>
    <xf numFmtId="0" fontId="10" fillId="0" borderId="3" xfId="0" applyFont="1" applyBorder="1" applyAlignment="1" applyProtection="1">
      <alignment/>
      <protection locked="0"/>
    </xf>
    <xf numFmtId="0" fontId="2" fillId="0" borderId="0" xfId="0" applyFont="1" applyAlignment="1" applyProtection="1">
      <alignment/>
      <protection/>
    </xf>
    <xf numFmtId="0" fontId="2" fillId="0" borderId="0" xfId="0" applyFont="1" applyAlignment="1" applyProtection="1">
      <alignment horizontal="right"/>
      <protection/>
    </xf>
    <xf numFmtId="0" fontId="4" fillId="0" borderId="0" xfId="0" applyFont="1" applyAlignment="1" applyProtection="1" quotePrefix="1">
      <alignment/>
      <protection locked="0"/>
    </xf>
    <xf numFmtId="0" fontId="0" fillId="0" borderId="14" xfId="0" applyNumberFormat="1" applyFill="1" applyBorder="1" applyAlignment="1" applyProtection="1">
      <alignment/>
      <protection locked="0"/>
    </xf>
    <xf numFmtId="0" fontId="3" fillId="0" borderId="10" xfId="0" applyFont="1" applyBorder="1" applyAlignment="1">
      <alignment horizontal="center" textRotation="90"/>
    </xf>
    <xf numFmtId="0" fontId="3" fillId="0" borderId="10" xfId="0" applyFont="1" applyBorder="1" applyAlignment="1">
      <alignment textRotation="90"/>
    </xf>
    <xf numFmtId="0" fontId="0" fillId="0" borderId="10" xfId="0" applyBorder="1" applyAlignment="1">
      <alignment/>
    </xf>
    <xf numFmtId="0" fontId="4" fillId="0" borderId="0" xfId="0" applyFont="1" applyBorder="1" applyAlignment="1">
      <alignment vertical="top" wrapText="1"/>
    </xf>
    <xf numFmtId="0" fontId="4" fillId="0" borderId="11" xfId="0" applyFont="1" applyBorder="1" applyAlignment="1">
      <alignment/>
    </xf>
    <xf numFmtId="0" fontId="4" fillId="0" borderId="27"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7" xfId="0" applyFont="1" applyBorder="1" applyAlignment="1" applyProtection="1">
      <alignment horizontal="center" vertical="top" wrapText="1"/>
      <protection locked="0"/>
    </xf>
    <xf numFmtId="0" fontId="4" fillId="0" borderId="28" xfId="0"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27"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7" fillId="0" borderId="5" xfId="0" applyFont="1" applyBorder="1" applyAlignment="1" applyProtection="1">
      <alignment horizontal="left" vertical="center" wrapText="1"/>
      <protection/>
    </xf>
    <xf numFmtId="0" fontId="4" fillId="0" borderId="5" xfId="0" applyFont="1" applyBorder="1" applyAlignment="1" applyProtection="1">
      <alignment horizontal="left" vertical="center" wrapText="1"/>
      <protection/>
    </xf>
    <xf numFmtId="0" fontId="4" fillId="0" borderId="0" xfId="0" applyFont="1" applyAlignment="1" applyProtection="1">
      <alignment vertical="top" wrapText="1"/>
      <protection locked="0"/>
    </xf>
  </cellXfs>
  <cellStyles count="3">
    <cellStyle name="Normal" xfId="0"/>
    <cellStyle name="Currency" xfId="15"/>
    <cellStyle name="TitleBox"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A1:C43"/>
  <sheetViews>
    <sheetView tabSelected="1" zoomScale="75" zoomScaleNormal="75" workbookViewId="0" topLeftCell="A1">
      <pane ySplit="3" topLeftCell="BM4" activePane="bottomLeft" state="frozen"/>
      <selection pane="topLeft" activeCell="A1" sqref="A1"/>
      <selection pane="bottomLeft" activeCell="B2" sqref="B2"/>
    </sheetView>
  </sheetViews>
  <sheetFormatPr defaultColWidth="8.88671875" defaultRowHeight="15"/>
  <cols>
    <col min="1" max="1" width="3.99609375" style="0" customWidth="1"/>
    <col min="2" max="2" width="13.4453125" style="24" customWidth="1"/>
    <col min="3" max="3" width="72.5546875" style="23" customWidth="1"/>
  </cols>
  <sheetData>
    <row r="1" spans="1:3" ht="27.75" customHeight="1">
      <c r="A1" s="169" t="s">
        <v>667</v>
      </c>
      <c r="B1" s="170"/>
      <c r="C1" s="145" t="s">
        <v>553</v>
      </c>
    </row>
    <row r="2" spans="1:3" ht="28.5" customHeight="1">
      <c r="A2" s="137"/>
      <c r="B2" s="186" t="s">
        <v>782</v>
      </c>
      <c r="C2" s="178" t="s">
        <v>619</v>
      </c>
    </row>
    <row r="3" ht="25.5" customHeight="1">
      <c r="C3" s="177" t="s">
        <v>673</v>
      </c>
    </row>
    <row r="4" ht="27.75" customHeight="1">
      <c r="C4" s="146" t="s">
        <v>554</v>
      </c>
    </row>
    <row r="5" s="132" customFormat="1" ht="15.75">
      <c r="C5" s="133" t="s">
        <v>217</v>
      </c>
    </row>
    <row r="6" s="132" customFormat="1" ht="15">
      <c r="C6" s="134" t="s">
        <v>218</v>
      </c>
    </row>
    <row r="7" s="132" customFormat="1" ht="15">
      <c r="C7" s="134" t="s">
        <v>219</v>
      </c>
    </row>
    <row r="8" s="132" customFormat="1" ht="15">
      <c r="C8" s="134" t="s">
        <v>220</v>
      </c>
    </row>
    <row r="9" ht="15" customHeight="1"/>
    <row r="10" spans="1:3" ht="20.25" customHeight="1">
      <c r="A10" s="147" t="s">
        <v>653</v>
      </c>
      <c r="B10" s="139"/>
      <c r="C10" s="148" t="s">
        <v>550</v>
      </c>
    </row>
    <row r="11" spans="1:3" ht="36">
      <c r="A11" s="149" t="s">
        <v>620</v>
      </c>
      <c r="B11" s="144" t="s">
        <v>621</v>
      </c>
      <c r="C11" s="150" t="s">
        <v>552</v>
      </c>
    </row>
    <row r="12" spans="1:3" ht="36">
      <c r="A12" s="149" t="s">
        <v>620</v>
      </c>
      <c r="B12" s="144" t="s">
        <v>622</v>
      </c>
      <c r="C12" s="150" t="s">
        <v>548</v>
      </c>
    </row>
    <row r="13" spans="1:3" ht="66" customHeight="1">
      <c r="A13" s="149" t="s">
        <v>620</v>
      </c>
      <c r="B13" s="144" t="s">
        <v>623</v>
      </c>
      <c r="C13" s="150" t="s">
        <v>215</v>
      </c>
    </row>
    <row r="14" spans="1:3" ht="81" customHeight="1">
      <c r="A14" s="149" t="s">
        <v>620</v>
      </c>
      <c r="B14" s="144" t="s">
        <v>624</v>
      </c>
      <c r="C14" s="150" t="s">
        <v>216</v>
      </c>
    </row>
    <row r="15" spans="1:3" ht="36">
      <c r="A15" s="149" t="s">
        <v>620</v>
      </c>
      <c r="B15" s="144" t="s">
        <v>7</v>
      </c>
      <c r="C15" s="150" t="s">
        <v>689</v>
      </c>
    </row>
    <row r="16" spans="1:3" ht="46.5" customHeight="1">
      <c r="A16" s="149" t="s">
        <v>620</v>
      </c>
      <c r="B16" s="144" t="s">
        <v>551</v>
      </c>
      <c r="C16" s="150" t="s">
        <v>221</v>
      </c>
    </row>
    <row r="17" spans="1:3" ht="36">
      <c r="A17" s="149" t="s">
        <v>620</v>
      </c>
      <c r="B17" s="144" t="s">
        <v>625</v>
      </c>
      <c r="C17" s="150" t="s">
        <v>10</v>
      </c>
    </row>
    <row r="18" spans="1:3" ht="36">
      <c r="A18" s="151" t="s">
        <v>620</v>
      </c>
      <c r="B18" s="152" t="s">
        <v>626</v>
      </c>
      <c r="C18" s="153" t="s">
        <v>659</v>
      </c>
    </row>
    <row r="19" spans="2:3" ht="7.5" customHeight="1">
      <c r="B19" s="131"/>
      <c r="C19" s="130"/>
    </row>
    <row r="20" spans="1:3" s="143" customFormat="1" ht="28.5" customHeight="1">
      <c r="A20" s="154"/>
      <c r="B20" s="155" t="s">
        <v>654</v>
      </c>
      <c r="C20" s="148" t="s">
        <v>657</v>
      </c>
    </row>
    <row r="21" spans="1:3" s="143" customFormat="1" ht="50.25" customHeight="1">
      <c r="A21" s="261" t="s">
        <v>654</v>
      </c>
      <c r="B21" s="156"/>
      <c r="C21" s="157" t="s">
        <v>658</v>
      </c>
    </row>
    <row r="22" spans="1:3" ht="8.25" customHeight="1">
      <c r="A22" s="262"/>
      <c r="B22" s="159"/>
      <c r="C22" s="150"/>
    </row>
    <row r="23" spans="1:3" ht="15">
      <c r="A23" s="262"/>
      <c r="B23" s="144" t="s">
        <v>634</v>
      </c>
      <c r="C23" s="136" t="s">
        <v>655</v>
      </c>
    </row>
    <row r="24" spans="1:3" ht="15">
      <c r="A24" s="262"/>
      <c r="B24" s="144" t="s">
        <v>635</v>
      </c>
      <c r="C24" s="160" t="s">
        <v>627</v>
      </c>
    </row>
    <row r="25" spans="1:3" ht="15">
      <c r="A25" s="262"/>
      <c r="B25" s="144" t="s">
        <v>549</v>
      </c>
      <c r="C25" s="150" t="s">
        <v>674</v>
      </c>
    </row>
    <row r="26" spans="1:3" s="143" customFormat="1" ht="57.75" customHeight="1">
      <c r="A26" s="161" t="s">
        <v>654</v>
      </c>
      <c r="B26" s="162" t="s">
        <v>11</v>
      </c>
      <c r="C26" s="163" t="s">
        <v>666</v>
      </c>
    </row>
    <row r="27" spans="1:3" s="143" customFormat="1" ht="33" customHeight="1">
      <c r="A27" s="260" t="s">
        <v>654</v>
      </c>
      <c r="B27" s="162"/>
      <c r="C27" s="163" t="s">
        <v>662</v>
      </c>
    </row>
    <row r="28" spans="1:3" ht="30">
      <c r="A28" s="260"/>
      <c r="B28" s="164"/>
      <c r="C28" s="165" t="s">
        <v>656</v>
      </c>
    </row>
    <row r="29" spans="1:3" ht="30">
      <c r="A29" s="260"/>
      <c r="B29" s="138"/>
      <c r="C29" s="166" t="s">
        <v>660</v>
      </c>
    </row>
    <row r="30" spans="1:3" s="143" customFormat="1" ht="9" customHeight="1">
      <c r="A30" s="158"/>
      <c r="B30" s="167"/>
      <c r="C30" s="168"/>
    </row>
    <row r="31" spans="1:3" s="143" customFormat="1" ht="30.75" customHeight="1">
      <c r="A31" s="158"/>
      <c r="B31" s="263" t="s">
        <v>661</v>
      </c>
      <c r="C31" s="264"/>
    </row>
    <row r="32" spans="1:3" ht="8.25" customHeight="1">
      <c r="A32" s="135"/>
      <c r="B32" s="144"/>
      <c r="C32" s="157"/>
    </row>
    <row r="33" spans="1:3" s="143" customFormat="1" ht="77.25" customHeight="1">
      <c r="A33" s="161" t="s">
        <v>654</v>
      </c>
      <c r="B33" s="144" t="s">
        <v>663</v>
      </c>
      <c r="C33" s="150" t="s">
        <v>665</v>
      </c>
    </row>
    <row r="34" spans="1:3" s="176" customFormat="1" ht="28.5" customHeight="1">
      <c r="A34" s="174"/>
      <c r="B34" s="144" t="s">
        <v>624</v>
      </c>
      <c r="C34" s="175" t="s">
        <v>664</v>
      </c>
    </row>
    <row r="35" spans="1:3" s="176" customFormat="1" ht="40.5" customHeight="1">
      <c r="A35" s="174"/>
      <c r="B35" s="144" t="s">
        <v>683</v>
      </c>
      <c r="C35" s="175" t="s">
        <v>672</v>
      </c>
    </row>
    <row r="37" spans="2:3" ht="15.75">
      <c r="B37" s="131"/>
      <c r="C37" s="130"/>
    </row>
    <row r="40" spans="2:3" ht="15.75">
      <c r="B40" s="131"/>
      <c r="C40" s="130"/>
    </row>
    <row r="41" spans="2:3" ht="15.75">
      <c r="B41" s="131"/>
      <c r="C41" s="130"/>
    </row>
    <row r="42" spans="2:3" ht="15.75">
      <c r="B42" s="131"/>
      <c r="C42" s="130"/>
    </row>
    <row r="43" spans="2:3" ht="15.75">
      <c r="B43" s="131"/>
      <c r="C43" s="130"/>
    </row>
  </sheetData>
  <sheetProtection sheet="1" objects="1" scenarios="1"/>
  <mergeCells count="3">
    <mergeCell ref="A27:A29"/>
    <mergeCell ref="A21:A25"/>
    <mergeCell ref="B31:C31"/>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rowBreaks count="1" manualBreakCount="1">
    <brk id="19" max="255" man="1"/>
  </rowBreaks>
</worksheet>
</file>

<file path=xl/worksheets/sheet10.xml><?xml version="1.0" encoding="utf-8"?>
<worksheet xmlns="http://schemas.openxmlformats.org/spreadsheetml/2006/main" xmlns:r="http://schemas.openxmlformats.org/officeDocument/2006/relationships">
  <sheetPr codeName="Sheet17"/>
  <dimension ref="A1:BV1101"/>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9.445312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thickBot="1">
      <c r="A1" s="25">
        <v>1</v>
      </c>
      <c r="B1" s="41" t="s">
        <v>275</v>
      </c>
      <c r="C1" s="46"/>
      <c r="E1" s="53" t="s">
        <v>274</v>
      </c>
      <c r="F1" s="199" t="s">
        <v>34</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9" s="80" customFormat="1" ht="4.5" customHeight="1" thickBot="1">
      <c r="B2" s="81"/>
      <c r="C2" s="82"/>
      <c r="D2" s="83"/>
      <c r="E2" s="83"/>
      <c r="F2" s="83"/>
      <c r="G2" s="84"/>
      <c r="I2"/>
    </row>
    <row r="3" spans="1:74" s="24" customFormat="1" ht="33" customHeight="1" thickTop="1">
      <c r="A3" s="68"/>
      <c r="B3" s="69" t="s">
        <v>35</v>
      </c>
      <c r="C3" s="70" t="s">
        <v>36</v>
      </c>
      <c r="D3" s="71" t="s">
        <v>37</v>
      </c>
      <c r="E3" s="71" t="s">
        <v>333</v>
      </c>
      <c r="F3" s="198" t="s">
        <v>3</v>
      </c>
      <c r="G3" s="70"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3.25" customHeight="1">
      <c r="A4" s="12" t="s">
        <v>39</v>
      </c>
      <c r="B4" s="12" t="s">
        <v>245</v>
      </c>
      <c r="C4" s="43"/>
      <c r="D4" s="12"/>
      <c r="E4" s="12"/>
      <c r="F4" s="29"/>
      <c r="G4" s="11"/>
      <c r="K4"/>
      <c r="L4"/>
      <c r="M4"/>
      <c r="S4"/>
      <c r="T4"/>
      <c r="U4"/>
    </row>
    <row r="5" spans="1:21" ht="15">
      <c r="A5" s="172" t="s">
        <v>669</v>
      </c>
      <c r="C5" s="43"/>
      <c r="D5" s="12"/>
      <c r="E5" s="12"/>
      <c r="F5" s="29"/>
      <c r="G5" s="11"/>
      <c r="K5"/>
      <c r="L5"/>
      <c r="M5"/>
      <c r="S5"/>
      <c r="T5"/>
      <c r="U5"/>
    </row>
    <row r="6" spans="1:21" ht="15">
      <c r="A6" s="12" t="s">
        <v>0</v>
      </c>
      <c r="B6" s="12" t="s">
        <v>246</v>
      </c>
      <c r="C6" s="43" t="s">
        <v>183</v>
      </c>
      <c r="D6" s="12"/>
      <c r="E6" s="12" t="e">
        <f>NA()</f>
        <v>#N/A</v>
      </c>
      <c r="F6" s="29">
        <f>IF(ISNA(E6),0,INDEX(IF(UPPER(RIGHT(E6,1))=Low,UnitCostLow,IF(UPPER(RIGHT(E6,1))=High,UnitCostHigh,UnitCostSpecified)),MATCH(UPPER(LEFT(E6,LEN(E6)-1)),CostCode,0)))</f>
        <v>0</v>
      </c>
      <c r="G6" s="11">
        <f>F6*D6</f>
        <v>0</v>
      </c>
      <c r="K6"/>
      <c r="L6"/>
      <c r="M6"/>
      <c r="S6"/>
      <c r="T6"/>
      <c r="U6"/>
    </row>
    <row r="7" spans="1:21" ht="15">
      <c r="A7" s="12" t="s">
        <v>0</v>
      </c>
      <c r="B7" s="12" t="s">
        <v>247</v>
      </c>
      <c r="C7" s="43" t="s">
        <v>183</v>
      </c>
      <c r="D7" s="12"/>
      <c r="E7" s="12" t="e">
        <f>NA()</f>
        <v>#N/A</v>
      </c>
      <c r="F7" s="29">
        <f>IF(ISNA(E7),0,INDEX(IF(UPPER(RIGHT(E7,1))=Low,UnitCostLow,IF(UPPER(RIGHT(E7,1))=High,UnitCostHigh,UnitCostSpecified)),MATCH(UPPER(LEFT(E7,LEN(E7)-1)),CostCode,0)))</f>
        <v>0</v>
      </c>
      <c r="G7" s="11">
        <f>F7*D7</f>
        <v>0</v>
      </c>
      <c r="K7"/>
      <c r="L7"/>
      <c r="M7"/>
      <c r="S7"/>
      <c r="T7"/>
      <c r="U7"/>
    </row>
    <row r="8" spans="1:21" ht="15">
      <c r="A8" s="12" t="s">
        <v>0</v>
      </c>
      <c r="B8" s="12" t="s">
        <v>248</v>
      </c>
      <c r="C8" s="43" t="s">
        <v>183</v>
      </c>
      <c r="D8" s="12"/>
      <c r="E8" s="12" t="e">
        <f>NA()</f>
        <v>#N/A</v>
      </c>
      <c r="F8" s="29">
        <f>IF(ISNA(E8),0,INDEX(IF(UPPER(RIGHT(E8,1))=Low,UnitCostLow,IF(UPPER(RIGHT(E8,1))=High,UnitCostHigh,UnitCostSpecified)),MATCH(UPPER(LEFT(E8,LEN(E8)-1)),CostCode,0)))</f>
        <v>0</v>
      </c>
      <c r="G8" s="11">
        <f>F8*D8</f>
        <v>0</v>
      </c>
      <c r="K8"/>
      <c r="L8"/>
      <c r="M8"/>
      <c r="S8"/>
      <c r="T8"/>
      <c r="U8"/>
    </row>
    <row r="9" spans="1:21" ht="15">
      <c r="A9" s="12" t="s">
        <v>0</v>
      </c>
      <c r="B9" s="12" t="s">
        <v>249</v>
      </c>
      <c r="C9" s="43" t="s">
        <v>183</v>
      </c>
      <c r="D9" s="12"/>
      <c r="E9" s="12" t="e">
        <f>NA()</f>
        <v>#N/A</v>
      </c>
      <c r="F9" s="29">
        <f>IF(ISNA(E9),0,INDEX(IF(UPPER(RIGHT(E9,1))=Low,UnitCostLow,IF(UPPER(RIGHT(E9,1))=High,UnitCostHigh,UnitCostSpecified)),MATCH(UPPER(LEFT(E9,LEN(E9)-1)),CostCode,0)))</f>
        <v>0</v>
      </c>
      <c r="G9" s="11">
        <f>F9*D9</f>
        <v>0</v>
      </c>
      <c r="K9"/>
      <c r="L9"/>
      <c r="M9"/>
      <c r="S9"/>
      <c r="T9"/>
      <c r="U9"/>
    </row>
    <row r="10" spans="1:21" ht="26.25" customHeight="1">
      <c r="A10" s="29" t="s">
        <v>250</v>
      </c>
      <c r="C10" s="43"/>
      <c r="D10" s="12"/>
      <c r="E10" s="12"/>
      <c r="F10" s="29"/>
      <c r="G10" s="11"/>
      <c r="K10"/>
      <c r="L10"/>
      <c r="M10"/>
      <c r="S10"/>
      <c r="T10"/>
      <c r="U10"/>
    </row>
    <row r="11" spans="1:21" ht="15" customHeight="1">
      <c r="A11" s="12" t="s">
        <v>0</v>
      </c>
      <c r="B11" s="12" t="s">
        <v>767</v>
      </c>
      <c r="C11" s="43" t="s">
        <v>183</v>
      </c>
      <c r="D11" s="12">
        <v>3100</v>
      </c>
      <c r="E11" s="12" t="s">
        <v>771</v>
      </c>
      <c r="F11" s="29">
        <f>IF(ISNA(E11),0,INDEX(IF(UPPER(RIGHT(E11,1))=Low,UnitCostLow,IF(UPPER(RIGHT(E11,1))=High,UnitCostHigh,UnitCostSpecified)),MATCH(UPPER(LEFT(E11,LEN(E11)-1)),CostCode,0)))</f>
        <v>2.55</v>
      </c>
      <c r="G11" s="11">
        <f>F11*D11</f>
        <v>7904.999999999999</v>
      </c>
      <c r="K11"/>
      <c r="L11"/>
      <c r="M11"/>
      <c r="S11"/>
      <c r="T11"/>
      <c r="U11"/>
    </row>
    <row r="12" spans="1:21" ht="15">
      <c r="A12" s="12" t="s">
        <v>0</v>
      </c>
      <c r="B12" s="12" t="s">
        <v>768</v>
      </c>
      <c r="C12" s="43" t="s">
        <v>183</v>
      </c>
      <c r="D12" s="12">
        <v>15500</v>
      </c>
      <c r="E12" s="12" t="s">
        <v>771</v>
      </c>
      <c r="F12" s="29">
        <f>IF(ISNA(E12),0,INDEX(IF(UPPER(RIGHT(E12,1))=Low,UnitCostLow,IF(UPPER(RIGHT(E12,1))=High,UnitCostHigh,UnitCostSpecified)),MATCH(UPPER(LEFT(E12,LEN(E12)-1)),CostCode,0)))</f>
        <v>2.55</v>
      </c>
      <c r="G12" s="11">
        <f>F12*D12</f>
        <v>39525</v>
      </c>
      <c r="K12"/>
      <c r="L12"/>
      <c r="M12"/>
      <c r="S12"/>
      <c r="T12"/>
      <c r="U12"/>
    </row>
    <row r="13" spans="1:21" ht="15">
      <c r="A13" s="12" t="s">
        <v>0</v>
      </c>
      <c r="B13" s="12" t="s">
        <v>769</v>
      </c>
      <c r="C13" s="43" t="s">
        <v>183</v>
      </c>
      <c r="D13" s="12">
        <v>3100</v>
      </c>
      <c r="E13" s="12" t="s">
        <v>771</v>
      </c>
      <c r="F13" s="29">
        <f>IF(ISNA(E13),0,INDEX(IF(UPPER(RIGHT(E13,1))=Low,UnitCostLow,IF(UPPER(RIGHT(E13,1))=High,UnitCostHigh,UnitCostSpecified)),MATCH(UPPER(LEFT(E13,LEN(E13)-1)),CostCode,0)))</f>
        <v>2.55</v>
      </c>
      <c r="G13" s="11">
        <f>F13*D13</f>
        <v>7904.999999999999</v>
      </c>
      <c r="K13"/>
      <c r="L13"/>
      <c r="M13"/>
      <c r="S13"/>
      <c r="T13"/>
      <c r="U13"/>
    </row>
    <row r="14" spans="1:21" ht="15">
      <c r="A14" s="12" t="s">
        <v>0</v>
      </c>
      <c r="B14" s="12" t="s">
        <v>770</v>
      </c>
      <c r="C14" s="43" t="s">
        <v>183</v>
      </c>
      <c r="D14" s="12">
        <v>1550</v>
      </c>
      <c r="E14" s="12" t="s">
        <v>771</v>
      </c>
      <c r="F14" s="29">
        <f>IF(ISNA(E14),0,INDEX(IF(UPPER(RIGHT(E14,1))=Low,UnitCostLow,IF(UPPER(RIGHT(E14,1))=High,UnitCostHigh,UnitCostSpecified)),MATCH(UPPER(LEFT(E14,LEN(E14)-1)),CostCode,0)))</f>
        <v>2.55</v>
      </c>
      <c r="G14" s="11">
        <f>F14*D14</f>
        <v>3952.4999999999995</v>
      </c>
      <c r="K14"/>
      <c r="L14"/>
      <c r="M14"/>
      <c r="S14"/>
      <c r="T14"/>
      <c r="U14"/>
    </row>
    <row r="15" spans="1:21" ht="24.75" customHeight="1">
      <c r="A15" s="12" t="s">
        <v>51</v>
      </c>
      <c r="B15" s="12" t="s">
        <v>777</v>
      </c>
      <c r="C15" s="43"/>
      <c r="D15" s="12">
        <v>1</v>
      </c>
      <c r="E15" s="12" t="e">
        <f>NA()</f>
        <v>#N/A</v>
      </c>
      <c r="F15" s="29">
        <f>IF(ISNA(E15),0,INDEX(IF(UPPER(RIGHT(E15,1))=Low,UnitCostLow,IF(UPPER(RIGHT(E15,1))=High,UnitCostHigh,UnitCostSpecified)),MATCH(UPPER(LEFT(E15,LEN(E15)-1)),CostCode,0)))</f>
        <v>0</v>
      </c>
      <c r="G15" s="11">
        <v>5000</v>
      </c>
      <c r="K15"/>
      <c r="L15"/>
      <c r="M15"/>
      <c r="S15"/>
      <c r="T15"/>
      <c r="U15"/>
    </row>
    <row r="16" spans="1:21" ht="15">
      <c r="A16" s="12" t="s">
        <v>0</v>
      </c>
      <c r="B16" s="12"/>
      <c r="C16" s="43"/>
      <c r="D16" s="12"/>
      <c r="K16"/>
      <c r="L16"/>
      <c r="M16"/>
      <c r="S16"/>
      <c r="T16"/>
      <c r="U16"/>
    </row>
    <row r="17" spans="1:21" ht="24.75" customHeight="1">
      <c r="A17" s="12" t="s">
        <v>62</v>
      </c>
      <c r="B17" s="12" t="s">
        <v>251</v>
      </c>
      <c r="D17" s="12"/>
      <c r="E17" s="12" t="e">
        <f>NA()</f>
        <v>#N/A</v>
      </c>
      <c r="F17" s="29">
        <f>IF(ISNA(E17),0,INDEX(IF(UPPER(RIGHT(E17,1))=Low,UnitCostLow,IF(UPPER(RIGHT(E17,1))=High,UnitCostHigh,UnitCostSpecified)),MATCH(UPPER(LEFT(E17,LEN(E17)-1)),CostCode,0)))</f>
        <v>0</v>
      </c>
      <c r="G17" s="11">
        <f>F17*D17</f>
        <v>0</v>
      </c>
      <c r="K17"/>
      <c r="L17"/>
      <c r="M17"/>
      <c r="S17"/>
      <c r="T17"/>
      <c r="U17"/>
    </row>
    <row r="18" spans="1:21" ht="15">
      <c r="A18" s="12" t="s">
        <v>0</v>
      </c>
      <c r="B18" s="12"/>
      <c r="C18" s="43" t="s">
        <v>252</v>
      </c>
      <c r="D18" s="12">
        <v>50</v>
      </c>
      <c r="E18" s="12" t="s">
        <v>772</v>
      </c>
      <c r="F18" s="29">
        <f>IF(ISNA(E18),0,INDEX(IF(UPPER(RIGHT(E18,1))=Low,UnitCostLow,IF(UPPER(RIGHT(E18,1))=High,UnitCostHigh,UnitCostSpecified)),MATCH(UPPER(LEFT(E18,LEN(E18)-1)),CostCode,0)))</f>
        <v>175</v>
      </c>
      <c r="G18" s="11">
        <f>F18*D18</f>
        <v>8750</v>
      </c>
      <c r="K18"/>
      <c r="L18"/>
      <c r="M18"/>
      <c r="S18"/>
      <c r="T18"/>
      <c r="U18"/>
    </row>
    <row r="19" spans="1:21" ht="24.75" customHeight="1">
      <c r="A19" s="12" t="s">
        <v>69</v>
      </c>
      <c r="B19" s="12" t="s">
        <v>253</v>
      </c>
      <c r="C19" s="43"/>
      <c r="D19" s="12"/>
      <c r="E19" s="12"/>
      <c r="F19" s="29"/>
      <c r="G19" s="11"/>
      <c r="K19"/>
      <c r="L19"/>
      <c r="M19"/>
      <c r="S19"/>
      <c r="T19"/>
      <c r="U19"/>
    </row>
    <row r="20" spans="1:21" ht="15">
      <c r="A20" s="12" t="s">
        <v>0</v>
      </c>
      <c r="B20" s="12" t="s">
        <v>254</v>
      </c>
      <c r="C20" s="43" t="s">
        <v>188</v>
      </c>
      <c r="D20" s="12">
        <v>400000</v>
      </c>
      <c r="E20" s="12" t="e">
        <f>NA()</f>
        <v>#N/A</v>
      </c>
      <c r="F20" s="29">
        <v>0.5</v>
      </c>
      <c r="G20" s="11">
        <f>F20*D20</f>
        <v>200000</v>
      </c>
      <c r="K20"/>
      <c r="L20"/>
      <c r="M20"/>
      <c r="S20"/>
      <c r="T20"/>
      <c r="U20"/>
    </row>
    <row r="21" spans="1:21" ht="15" customHeight="1">
      <c r="A21" s="12" t="s">
        <v>0</v>
      </c>
      <c r="B21" s="12" t="s">
        <v>255</v>
      </c>
      <c r="C21" s="43" t="s">
        <v>256</v>
      </c>
      <c r="D21" s="12">
        <v>1</v>
      </c>
      <c r="E21" s="12" t="e">
        <f>NA()</f>
        <v>#N/A</v>
      </c>
      <c r="F21" s="29">
        <v>25000</v>
      </c>
      <c r="G21" s="11">
        <f>F21*D21</f>
        <v>25000</v>
      </c>
      <c r="K21"/>
      <c r="L21"/>
      <c r="M21"/>
      <c r="S21"/>
      <c r="T21"/>
      <c r="U21"/>
    </row>
    <row r="22" spans="1:21" ht="15">
      <c r="A22" s="12" t="s">
        <v>0</v>
      </c>
      <c r="B22" s="12" t="s">
        <v>257</v>
      </c>
      <c r="C22" s="43" t="s">
        <v>256</v>
      </c>
      <c r="D22" s="12">
        <v>1</v>
      </c>
      <c r="E22" s="12" t="e">
        <f>NA()</f>
        <v>#N/A</v>
      </c>
      <c r="F22" s="29">
        <v>25000</v>
      </c>
      <c r="G22" s="11">
        <f>F22*D22</f>
        <v>25000</v>
      </c>
      <c r="K22"/>
      <c r="L22"/>
      <c r="M22"/>
      <c r="S22"/>
      <c r="T22"/>
      <c r="U22"/>
    </row>
    <row r="23" spans="1:21" ht="24.75" customHeight="1">
      <c r="A23" s="12" t="s">
        <v>74</v>
      </c>
      <c r="B23" s="12" t="s">
        <v>258</v>
      </c>
      <c r="C23" s="43"/>
      <c r="D23" s="12"/>
      <c r="K23"/>
      <c r="L23"/>
      <c r="M23"/>
      <c r="S23"/>
      <c r="T23"/>
      <c r="U23"/>
    </row>
    <row r="24" spans="1:21" ht="15">
      <c r="A24" s="12" t="s">
        <v>0</v>
      </c>
      <c r="B24" s="258" t="s">
        <v>773</v>
      </c>
      <c r="C24" s="43"/>
      <c r="D24" s="12">
        <v>3000</v>
      </c>
      <c r="E24" s="12" t="s">
        <v>774</v>
      </c>
      <c r="F24" s="29">
        <f>IF(ISNA(E24),0,INDEX(IF(UPPER(RIGHT(E24,1))=Low,UnitCostLow,IF(UPPER(RIGHT(E24,1))=High,UnitCostHigh,UnitCostSpecified)),MATCH(UPPER(LEFT(E24,LEN(E24)-1)),CostCode,0)))</f>
        <v>40</v>
      </c>
      <c r="G24" s="11">
        <f>F24*D24</f>
        <v>120000</v>
      </c>
      <c r="K24"/>
      <c r="L24"/>
      <c r="M24"/>
      <c r="S24"/>
      <c r="T24"/>
      <c r="U24"/>
    </row>
    <row r="25" spans="1:21" ht="24.75" customHeight="1">
      <c r="A25" s="12" t="s">
        <v>0</v>
      </c>
      <c r="B25" s="12" t="s">
        <v>752</v>
      </c>
      <c r="C25" s="43"/>
      <c r="D25" s="12"/>
      <c r="E25" s="12"/>
      <c r="F25" s="29"/>
      <c r="G25" s="11"/>
      <c r="K25"/>
      <c r="L25"/>
      <c r="M25"/>
      <c r="S25"/>
      <c r="T25"/>
      <c r="U25"/>
    </row>
    <row r="26" spans="1:21" ht="15" customHeight="1">
      <c r="A26" s="12" t="s">
        <v>0</v>
      </c>
      <c r="B26" s="12" t="s">
        <v>753</v>
      </c>
      <c r="C26" s="43"/>
      <c r="D26" s="12">
        <v>1</v>
      </c>
      <c r="E26" s="12" t="e">
        <f>NA()</f>
        <v>#N/A</v>
      </c>
      <c r="F26" s="29">
        <v>95000</v>
      </c>
      <c r="G26" s="11">
        <f aca="true" t="shared" si="0" ref="G26:G36">F26*D26</f>
        <v>95000</v>
      </c>
      <c r="K26"/>
      <c r="L26"/>
      <c r="M26"/>
      <c r="S26"/>
      <c r="T26"/>
      <c r="U26"/>
    </row>
    <row r="27" spans="1:21" ht="15">
      <c r="A27" s="12" t="s">
        <v>0</v>
      </c>
      <c r="B27" s="12" t="s">
        <v>754</v>
      </c>
      <c r="C27" s="43"/>
      <c r="D27" s="12">
        <v>1</v>
      </c>
      <c r="E27" s="12" t="e">
        <f>NA()</f>
        <v>#N/A</v>
      </c>
      <c r="F27" s="29">
        <v>50000</v>
      </c>
      <c r="G27" s="11">
        <f t="shared" si="0"/>
        <v>50000</v>
      </c>
      <c r="K27"/>
      <c r="L27"/>
      <c r="M27"/>
      <c r="S27"/>
      <c r="T27"/>
      <c r="U27"/>
    </row>
    <row r="28" spans="1:21" ht="15">
      <c r="A28" s="12"/>
      <c r="B28" s="12" t="s">
        <v>755</v>
      </c>
      <c r="C28" s="43" t="s">
        <v>763</v>
      </c>
      <c r="D28" s="12">
        <v>14</v>
      </c>
      <c r="E28" s="12" t="e">
        <f>NA()</f>
        <v>#N/A</v>
      </c>
      <c r="F28" s="29">
        <v>600</v>
      </c>
      <c r="G28" s="11">
        <f t="shared" si="0"/>
        <v>8400</v>
      </c>
      <c r="K28"/>
      <c r="L28"/>
      <c r="M28"/>
      <c r="S28"/>
      <c r="T28"/>
      <c r="U28"/>
    </row>
    <row r="29" spans="1:21" ht="15">
      <c r="A29" s="12"/>
      <c r="B29" s="12" t="s">
        <v>756</v>
      </c>
      <c r="C29" s="43" t="s">
        <v>763</v>
      </c>
      <c r="D29" s="12">
        <v>14</v>
      </c>
      <c r="E29" s="12" t="e">
        <f>NA()</f>
        <v>#N/A</v>
      </c>
      <c r="F29" s="29">
        <v>600</v>
      </c>
      <c r="G29" s="11">
        <f t="shared" si="0"/>
        <v>8400</v>
      </c>
      <c r="K29"/>
      <c r="L29"/>
      <c r="M29"/>
      <c r="S29"/>
      <c r="T29"/>
      <c r="U29"/>
    </row>
    <row r="30" spans="1:21" ht="15">
      <c r="A30" s="12"/>
      <c r="B30" s="12" t="s">
        <v>757</v>
      </c>
      <c r="C30" s="43" t="s">
        <v>764</v>
      </c>
      <c r="D30" s="12">
        <v>1</v>
      </c>
      <c r="E30" s="12" t="e">
        <f>NA()</f>
        <v>#N/A</v>
      </c>
      <c r="F30" s="29">
        <v>12000</v>
      </c>
      <c r="G30" s="11">
        <f t="shared" si="0"/>
        <v>12000</v>
      </c>
      <c r="K30"/>
      <c r="L30"/>
      <c r="M30"/>
      <c r="S30"/>
      <c r="T30"/>
      <c r="U30"/>
    </row>
    <row r="31" spans="1:21" ht="15">
      <c r="A31" s="12"/>
      <c r="B31" s="12" t="s">
        <v>248</v>
      </c>
      <c r="C31" s="43" t="s">
        <v>256</v>
      </c>
      <c r="D31" s="12"/>
      <c r="E31" s="12" t="e">
        <f>NA()</f>
        <v>#N/A</v>
      </c>
      <c r="F31" s="29">
        <v>25000</v>
      </c>
      <c r="G31" s="11">
        <f t="shared" si="0"/>
        <v>0</v>
      </c>
      <c r="K31"/>
      <c r="L31"/>
      <c r="M31"/>
      <c r="S31"/>
      <c r="T31"/>
      <c r="U31"/>
    </row>
    <row r="32" spans="1:21" ht="15">
      <c r="A32" s="12" t="s">
        <v>0</v>
      </c>
      <c r="B32" s="12" t="s">
        <v>758</v>
      </c>
      <c r="C32" s="43" t="s">
        <v>256</v>
      </c>
      <c r="D32" s="12"/>
      <c r="E32" s="12" t="e">
        <f>NA()</f>
        <v>#N/A</v>
      </c>
      <c r="F32" s="29">
        <v>25000</v>
      </c>
      <c r="G32" s="11">
        <f t="shared" si="0"/>
        <v>0</v>
      </c>
      <c r="K32"/>
      <c r="L32"/>
      <c r="M32"/>
      <c r="S32"/>
      <c r="T32"/>
      <c r="U32"/>
    </row>
    <row r="33" spans="1:21" ht="24.75" customHeight="1">
      <c r="A33" s="12" t="s">
        <v>84</v>
      </c>
      <c r="B33" s="12" t="s">
        <v>759</v>
      </c>
      <c r="C33" s="43"/>
      <c r="D33" s="12">
        <v>1</v>
      </c>
      <c r="E33" s="12" t="e">
        <f>NA()</f>
        <v>#N/A</v>
      </c>
      <c r="F33" s="29">
        <v>3000</v>
      </c>
      <c r="G33" s="11">
        <f t="shared" si="0"/>
        <v>3000</v>
      </c>
      <c r="K33"/>
      <c r="L33"/>
      <c r="M33"/>
      <c r="S33"/>
      <c r="T33"/>
      <c r="U33"/>
    </row>
    <row r="34" spans="1:21" ht="15">
      <c r="A34" s="12" t="s">
        <v>0</v>
      </c>
      <c r="B34" s="27" t="s">
        <v>760</v>
      </c>
      <c r="C34" s="35"/>
      <c r="D34" s="29">
        <v>1</v>
      </c>
      <c r="E34" s="12" t="e">
        <f>NA()</f>
        <v>#N/A</v>
      </c>
      <c r="F34" s="29">
        <v>20000</v>
      </c>
      <c r="G34" s="11">
        <f t="shared" si="0"/>
        <v>20000</v>
      </c>
      <c r="K34"/>
      <c r="L34"/>
      <c r="M34"/>
      <c r="S34"/>
      <c r="T34"/>
      <c r="U34"/>
    </row>
    <row r="35" spans="1:21" ht="24.75" customHeight="1">
      <c r="A35" s="12" t="s">
        <v>86</v>
      </c>
      <c r="B35" s="27" t="s">
        <v>761</v>
      </c>
      <c r="C35" s="35"/>
      <c r="D35" s="29">
        <v>1</v>
      </c>
      <c r="E35" s="12" t="e">
        <f>NA()</f>
        <v>#N/A</v>
      </c>
      <c r="F35" s="29">
        <v>25000</v>
      </c>
      <c r="G35" s="11">
        <f t="shared" si="0"/>
        <v>25000</v>
      </c>
      <c r="K35"/>
      <c r="L35"/>
      <c r="M35"/>
      <c r="S35"/>
      <c r="T35"/>
      <c r="U35"/>
    </row>
    <row r="36" spans="1:21" ht="15" customHeight="1">
      <c r="A36" s="12" t="s">
        <v>0</v>
      </c>
      <c r="B36" s="27" t="s">
        <v>762</v>
      </c>
      <c r="C36" s="35"/>
      <c r="D36" s="29">
        <v>1</v>
      </c>
      <c r="E36" s="12" t="e">
        <f>NA()</f>
        <v>#N/A</v>
      </c>
      <c r="F36" s="29">
        <v>15000</v>
      </c>
      <c r="G36" s="11">
        <f t="shared" si="0"/>
        <v>15000</v>
      </c>
      <c r="K36"/>
      <c r="L36"/>
      <c r="M36"/>
      <c r="S36"/>
      <c r="T36"/>
      <c r="U36"/>
    </row>
    <row r="37" spans="1:21" ht="24.75" customHeight="1">
      <c r="A37" s="12" t="s">
        <v>89</v>
      </c>
      <c r="B37" s="27"/>
      <c r="C37" s="35"/>
      <c r="D37" s="29" t="s">
        <v>765</v>
      </c>
      <c r="E37" s="12"/>
      <c r="F37" s="29"/>
      <c r="G37" s="11">
        <f>SUM(G26:G36)</f>
        <v>236800</v>
      </c>
      <c r="K37"/>
      <c r="L37"/>
      <c r="M37"/>
      <c r="S37"/>
      <c r="T37"/>
      <c r="U37"/>
    </row>
    <row r="38" spans="1:21" ht="15">
      <c r="A38" s="12" t="s">
        <v>0</v>
      </c>
      <c r="B38" s="12" t="s">
        <v>766</v>
      </c>
      <c r="C38" s="43" t="s">
        <v>764</v>
      </c>
      <c r="D38" s="12">
        <v>4</v>
      </c>
      <c r="E38" s="12"/>
      <c r="F38" s="29"/>
      <c r="G38" s="11">
        <f>+G37*D38</f>
        <v>947200</v>
      </c>
      <c r="K38"/>
      <c r="L38"/>
      <c r="M38"/>
      <c r="S38"/>
      <c r="T38"/>
      <c r="U38"/>
    </row>
    <row r="39" spans="1:21" ht="25.5" customHeight="1">
      <c r="A39" s="57"/>
      <c r="B39" s="91" t="s">
        <v>91</v>
      </c>
      <c r="C39" s="58"/>
      <c r="D39" s="57"/>
      <c r="E39" s="57"/>
      <c r="F39" s="125"/>
      <c r="G39" s="60">
        <f>SUM(G6:G24)+G38</f>
        <v>1390237.5</v>
      </c>
      <c r="K39"/>
      <c r="L39"/>
      <c r="M39"/>
      <c r="S39"/>
      <c r="T39"/>
      <c r="U39"/>
    </row>
    <row r="40" spans="1:21" ht="7.5" customHeight="1" thickBot="1">
      <c r="A40" s="12"/>
      <c r="B40" s="12"/>
      <c r="C40" s="43"/>
      <c r="D40" s="12"/>
      <c r="E40" s="12"/>
      <c r="F40" s="29"/>
      <c r="G40" s="11"/>
      <c r="K40"/>
      <c r="L40"/>
      <c r="M40"/>
      <c r="S40"/>
      <c r="T40"/>
      <c r="U40"/>
    </row>
    <row r="41" spans="1:21" ht="7.5" customHeight="1" thickTop="1">
      <c r="A41" s="54"/>
      <c r="B41" s="54"/>
      <c r="C41" s="55"/>
      <c r="D41" s="54"/>
      <c r="E41" s="54"/>
      <c r="F41" s="201"/>
      <c r="G41" s="56"/>
      <c r="K41"/>
      <c r="L41"/>
      <c r="M41"/>
      <c r="S41"/>
      <c r="T41"/>
      <c r="U41"/>
    </row>
    <row r="42" spans="1:21" ht="15">
      <c r="A42" s="12"/>
      <c r="B42" s="12" t="s">
        <v>142</v>
      </c>
      <c r="C42" s="43"/>
      <c r="D42" s="12"/>
      <c r="E42" s="12"/>
      <c r="F42" s="29"/>
      <c r="G42" s="11"/>
      <c r="K42"/>
      <c r="L42"/>
      <c r="M42"/>
      <c r="S42"/>
      <c r="T42"/>
      <c r="U42"/>
    </row>
    <row r="43" spans="1:21" ht="120" customHeight="1">
      <c r="A43" s="85"/>
      <c r="B43" s="276"/>
      <c r="C43" s="276"/>
      <c r="D43" s="276"/>
      <c r="E43" s="276"/>
      <c r="F43" s="276"/>
      <c r="G43" s="276"/>
      <c r="K43"/>
      <c r="L43"/>
      <c r="M43"/>
      <c r="S43"/>
      <c r="T43"/>
      <c r="U43"/>
    </row>
    <row r="44" spans="1:21" ht="24.75" customHeight="1">
      <c r="A44" s="12"/>
      <c r="B44" s="12"/>
      <c r="C44" s="43"/>
      <c r="D44" s="12"/>
      <c r="E44" s="12"/>
      <c r="F44" s="29"/>
      <c r="G44" s="11"/>
      <c r="K44"/>
      <c r="L44"/>
      <c r="M44"/>
      <c r="S44"/>
      <c r="T44"/>
      <c r="U44"/>
    </row>
    <row r="45" spans="1:21" ht="15">
      <c r="A45" s="12"/>
      <c r="B45" s="12"/>
      <c r="C45" s="43"/>
      <c r="D45" s="12"/>
      <c r="E45" s="12"/>
      <c r="F45" s="29"/>
      <c r="G45" s="11"/>
      <c r="K45"/>
      <c r="L45"/>
      <c r="M45"/>
      <c r="S45"/>
      <c r="T45"/>
      <c r="U45"/>
    </row>
    <row r="46" spans="1:21" ht="15">
      <c r="A46" s="12"/>
      <c r="B46" s="12"/>
      <c r="C46" s="43"/>
      <c r="D46" s="12"/>
      <c r="E46" s="12"/>
      <c r="F46" s="29"/>
      <c r="G46" s="11"/>
      <c r="K46"/>
      <c r="L46"/>
      <c r="M46"/>
      <c r="S46"/>
      <c r="T46"/>
      <c r="U46"/>
    </row>
    <row r="47" spans="1:21" ht="15">
      <c r="A47" s="12"/>
      <c r="B47" s="12"/>
      <c r="C47" s="43"/>
      <c r="D47" s="12"/>
      <c r="E47" s="12"/>
      <c r="F47" s="29"/>
      <c r="G47" s="11"/>
      <c r="K47"/>
      <c r="L47"/>
      <c r="M47"/>
      <c r="S47"/>
      <c r="T47"/>
      <c r="U47"/>
    </row>
    <row r="48" spans="1:21" ht="24.75" customHeight="1">
      <c r="A48" s="12"/>
      <c r="B48" s="12"/>
      <c r="C48" s="43"/>
      <c r="D48" s="12"/>
      <c r="E48" s="12"/>
      <c r="F48" s="29"/>
      <c r="G48" s="11"/>
      <c r="K48"/>
      <c r="L48"/>
      <c r="M48"/>
      <c r="S48"/>
      <c r="T48"/>
      <c r="U48"/>
    </row>
    <row r="49" spans="1:21" ht="15">
      <c r="A49" s="12"/>
      <c r="B49" s="12"/>
      <c r="C49" s="43"/>
      <c r="D49" s="12"/>
      <c r="E49" s="12"/>
      <c r="F49" s="29"/>
      <c r="G49" s="11"/>
      <c r="K49"/>
      <c r="L49"/>
      <c r="M49"/>
      <c r="S49"/>
      <c r="T49"/>
      <c r="U49"/>
    </row>
    <row r="50" spans="1:21" ht="15">
      <c r="A50" s="12"/>
      <c r="B50" s="12"/>
      <c r="C50" s="43"/>
      <c r="D50" s="12"/>
      <c r="E50" s="12"/>
      <c r="F50" s="29"/>
      <c r="G50" s="11"/>
      <c r="K50"/>
      <c r="L50"/>
      <c r="M50"/>
      <c r="S50"/>
      <c r="T50"/>
      <c r="U50"/>
    </row>
    <row r="51" spans="1:21" ht="15">
      <c r="A51" s="12"/>
      <c r="B51" s="12"/>
      <c r="C51" s="43"/>
      <c r="D51" s="12"/>
      <c r="E51" s="12"/>
      <c r="F51" s="29"/>
      <c r="G51" s="11"/>
      <c r="K51"/>
      <c r="L51"/>
      <c r="M51"/>
      <c r="S51"/>
      <c r="T51"/>
      <c r="U51"/>
    </row>
    <row r="52" spans="1:21" ht="15">
      <c r="A52" s="12"/>
      <c r="B52" s="12"/>
      <c r="C52" s="43"/>
      <c r="D52" s="12"/>
      <c r="E52" s="12"/>
      <c r="F52" s="29"/>
      <c r="G52" s="11"/>
      <c r="K52"/>
      <c r="L52"/>
      <c r="M52"/>
      <c r="S52"/>
      <c r="T52"/>
      <c r="U52"/>
    </row>
    <row r="53" spans="3:21" ht="18" customHeight="1">
      <c r="C53"/>
      <c r="D53"/>
      <c r="E53"/>
      <c r="K53"/>
      <c r="L53"/>
      <c r="M53"/>
      <c r="S53"/>
      <c r="T53"/>
      <c r="U53"/>
    </row>
    <row r="54" spans="3:21" ht="15.75" customHeight="1">
      <c r="C54"/>
      <c r="D54"/>
      <c r="E54"/>
      <c r="K54"/>
      <c r="L54"/>
      <c r="M54"/>
      <c r="S54"/>
      <c r="T54"/>
      <c r="U54"/>
    </row>
    <row r="55" spans="3:21" ht="15">
      <c r="C55"/>
      <c r="D55"/>
      <c r="E55"/>
      <c r="K55"/>
      <c r="L55"/>
      <c r="M55"/>
      <c r="S55"/>
      <c r="T55"/>
      <c r="U55"/>
    </row>
    <row r="56" spans="3:21" ht="15">
      <c r="C56"/>
      <c r="D56"/>
      <c r="E56"/>
      <c r="K56"/>
      <c r="L56"/>
      <c r="M56"/>
      <c r="S56"/>
      <c r="T56"/>
      <c r="U56"/>
    </row>
    <row r="57" spans="3:21" ht="15">
      <c r="C57"/>
      <c r="D57"/>
      <c r="E57"/>
      <c r="K57"/>
      <c r="L57"/>
      <c r="M57"/>
      <c r="S57"/>
      <c r="T57"/>
      <c r="U57"/>
    </row>
    <row r="58" spans="3:21" ht="15">
      <c r="C58"/>
      <c r="D58"/>
      <c r="E58"/>
      <c r="K58"/>
      <c r="L58"/>
      <c r="M58"/>
      <c r="S58"/>
      <c r="T58"/>
      <c r="U58"/>
    </row>
    <row r="59" spans="3:21" ht="144" customHeight="1">
      <c r="C59"/>
      <c r="D59"/>
      <c r="E59"/>
      <c r="K59"/>
      <c r="L59"/>
      <c r="M59"/>
      <c r="S59"/>
      <c r="T59"/>
      <c r="U59"/>
    </row>
    <row r="60" spans="3:21" ht="15">
      <c r="C60"/>
      <c r="D60"/>
      <c r="E60"/>
      <c r="K60"/>
      <c r="L60"/>
      <c r="M60"/>
      <c r="S60"/>
      <c r="T60"/>
      <c r="U60"/>
    </row>
    <row r="61" spans="3:21" ht="15">
      <c r="C61"/>
      <c r="D61"/>
      <c r="E61"/>
      <c r="K61"/>
      <c r="L61"/>
      <c r="M61"/>
      <c r="S61"/>
      <c r="T61"/>
      <c r="U61"/>
    </row>
    <row r="62" spans="3:21" ht="15">
      <c r="C62"/>
      <c r="D62"/>
      <c r="E62"/>
      <c r="K62"/>
      <c r="L62"/>
      <c r="M62"/>
      <c r="S62"/>
      <c r="T62"/>
      <c r="U62"/>
    </row>
    <row r="63" spans="3:21" ht="15">
      <c r="C63"/>
      <c r="D63"/>
      <c r="E63"/>
      <c r="K63"/>
      <c r="L63"/>
      <c r="M63"/>
      <c r="S63"/>
      <c r="T63"/>
      <c r="U63"/>
    </row>
    <row r="64" spans="3:21" ht="15">
      <c r="C64"/>
      <c r="D64"/>
      <c r="E64"/>
      <c r="K64"/>
      <c r="L64"/>
      <c r="M64"/>
      <c r="S64"/>
      <c r="T64"/>
      <c r="U64"/>
    </row>
    <row r="65" spans="3:21" ht="15">
      <c r="C65"/>
      <c r="D65"/>
      <c r="E65"/>
      <c r="K65"/>
      <c r="L65"/>
      <c r="M65"/>
      <c r="S65"/>
      <c r="T65"/>
      <c r="U65"/>
    </row>
    <row r="66" spans="3:21" ht="15">
      <c r="C66"/>
      <c r="D66"/>
      <c r="E66"/>
      <c r="K66"/>
      <c r="L66"/>
      <c r="M66"/>
      <c r="S66"/>
      <c r="T66"/>
      <c r="U66"/>
    </row>
    <row r="67" spans="3:21" ht="15">
      <c r="C67"/>
      <c r="D67"/>
      <c r="E67"/>
      <c r="K67"/>
      <c r="L67"/>
      <c r="M67"/>
      <c r="S67"/>
      <c r="T67"/>
      <c r="U67"/>
    </row>
    <row r="68" spans="3:21" ht="15">
      <c r="C68"/>
      <c r="D68"/>
      <c r="E68"/>
      <c r="K68"/>
      <c r="L68"/>
      <c r="M68"/>
      <c r="S68"/>
      <c r="T68"/>
      <c r="U68"/>
    </row>
    <row r="69" spans="4:21" ht="15">
      <c r="D69"/>
      <c r="E69"/>
      <c r="K69"/>
      <c r="L69"/>
      <c r="M69"/>
      <c r="S69"/>
      <c r="T69"/>
      <c r="U69"/>
    </row>
    <row r="70" spans="4:21" ht="15">
      <c r="D70"/>
      <c r="E70"/>
      <c r="K70"/>
      <c r="L70"/>
      <c r="M70"/>
      <c r="S70"/>
      <c r="T70"/>
      <c r="U70"/>
    </row>
    <row r="71" spans="4:21" ht="15">
      <c r="D71"/>
      <c r="E71"/>
      <c r="K71"/>
      <c r="L71"/>
      <c r="M71"/>
      <c r="S71"/>
      <c r="T71"/>
      <c r="U71"/>
    </row>
    <row r="72" spans="4:21" ht="15">
      <c r="D72"/>
      <c r="E72"/>
      <c r="K72"/>
      <c r="L72"/>
      <c r="M72"/>
      <c r="S72"/>
      <c r="T72"/>
      <c r="U72"/>
    </row>
    <row r="73" spans="4:21" ht="15">
      <c r="D73"/>
      <c r="E73"/>
      <c r="K73"/>
      <c r="L73"/>
      <c r="M73"/>
      <c r="S73"/>
      <c r="T73"/>
      <c r="U73"/>
    </row>
    <row r="74" spans="4:21" ht="15">
      <c r="D74"/>
      <c r="E74"/>
      <c r="K74"/>
      <c r="L74"/>
      <c r="M74"/>
      <c r="S74"/>
      <c r="T74"/>
      <c r="U74"/>
    </row>
    <row r="75" spans="4:21" ht="15">
      <c r="D75"/>
      <c r="E75"/>
      <c r="K75"/>
      <c r="L75"/>
      <c r="M75"/>
      <c r="S75"/>
      <c r="T75"/>
      <c r="U75"/>
    </row>
    <row r="76" spans="3:21" ht="15">
      <c r="C76"/>
      <c r="D76"/>
      <c r="E76"/>
      <c r="K76"/>
      <c r="L76"/>
      <c r="M76"/>
      <c r="S76"/>
      <c r="T76"/>
      <c r="U76"/>
    </row>
    <row r="77" spans="3:21" ht="15">
      <c r="C77"/>
      <c r="D77"/>
      <c r="E77"/>
      <c r="K77"/>
      <c r="L77"/>
      <c r="M77"/>
      <c r="S77"/>
      <c r="T77"/>
      <c r="U77"/>
    </row>
    <row r="78" spans="3:21" ht="15">
      <c r="C78"/>
      <c r="D78"/>
      <c r="E78"/>
      <c r="K78"/>
      <c r="L78"/>
      <c r="M78"/>
      <c r="S78"/>
      <c r="T78"/>
      <c r="U78"/>
    </row>
    <row r="79" spans="3:21" ht="15">
      <c r="C79"/>
      <c r="D79"/>
      <c r="E79"/>
      <c r="K79"/>
      <c r="L79"/>
      <c r="M79"/>
      <c r="S79"/>
      <c r="T79"/>
      <c r="U79"/>
    </row>
    <row r="80" spans="3:21" ht="15">
      <c r="C80"/>
      <c r="D80"/>
      <c r="E80"/>
      <c r="K80"/>
      <c r="L80"/>
      <c r="M80"/>
      <c r="S80"/>
      <c r="T80"/>
      <c r="U80"/>
    </row>
    <row r="81" spans="3:21" ht="15">
      <c r="C81"/>
      <c r="D81"/>
      <c r="E81"/>
      <c r="K81"/>
      <c r="L81"/>
      <c r="M81"/>
      <c r="S81"/>
      <c r="T81"/>
      <c r="U81"/>
    </row>
    <row r="82" spans="3:21" ht="15">
      <c r="C82"/>
      <c r="D82"/>
      <c r="E82"/>
      <c r="K82"/>
      <c r="L82"/>
      <c r="M82"/>
      <c r="S82"/>
      <c r="T82"/>
      <c r="U82"/>
    </row>
    <row r="83" spans="3:21" ht="15">
      <c r="C83"/>
      <c r="D83"/>
      <c r="E83"/>
      <c r="K83"/>
      <c r="L83"/>
      <c r="M83"/>
      <c r="S83"/>
      <c r="T83"/>
      <c r="U83"/>
    </row>
    <row r="84" spans="3:21" ht="15">
      <c r="C84"/>
      <c r="D84"/>
      <c r="E84"/>
      <c r="K84"/>
      <c r="L84"/>
      <c r="M84"/>
      <c r="S84"/>
      <c r="T84"/>
      <c r="U84"/>
    </row>
    <row r="85" spans="3:21" ht="15">
      <c r="C85"/>
      <c r="D85"/>
      <c r="E85"/>
      <c r="K85"/>
      <c r="L85"/>
      <c r="M85"/>
      <c r="S85"/>
      <c r="T85"/>
      <c r="U85"/>
    </row>
    <row r="86" spans="3:21" ht="15">
      <c r="C86"/>
      <c r="D86"/>
      <c r="E86"/>
      <c r="K86"/>
      <c r="L86"/>
      <c r="M86"/>
      <c r="S86"/>
      <c r="T86"/>
      <c r="U86"/>
    </row>
    <row r="87" spans="3:21" ht="15">
      <c r="C87"/>
      <c r="D87"/>
      <c r="E87"/>
      <c r="K87"/>
      <c r="L87"/>
      <c r="M87"/>
      <c r="S87"/>
      <c r="T87"/>
      <c r="U87"/>
    </row>
    <row r="88" spans="3:21" ht="15">
      <c r="C88"/>
      <c r="D88"/>
      <c r="E88"/>
      <c r="K88"/>
      <c r="L88"/>
      <c r="M88"/>
      <c r="S88"/>
      <c r="T88"/>
      <c r="U88"/>
    </row>
    <row r="89" spans="3:21" ht="15">
      <c r="C89"/>
      <c r="D89"/>
      <c r="E89"/>
      <c r="K89"/>
      <c r="L89"/>
      <c r="M89"/>
      <c r="S89"/>
      <c r="T89"/>
      <c r="U89"/>
    </row>
    <row r="90" spans="3:21" ht="15">
      <c r="C90"/>
      <c r="D90"/>
      <c r="E90"/>
      <c r="K90"/>
      <c r="L90"/>
      <c r="M90"/>
      <c r="S90"/>
      <c r="T90"/>
      <c r="U90"/>
    </row>
    <row r="91" spans="3:21" ht="15">
      <c r="C91"/>
      <c r="D91"/>
      <c r="E91"/>
      <c r="K91"/>
      <c r="L91"/>
      <c r="M91"/>
      <c r="S91"/>
      <c r="T91"/>
      <c r="U91"/>
    </row>
    <row r="92" spans="3:21" ht="15">
      <c r="C92"/>
      <c r="D92"/>
      <c r="E92"/>
      <c r="K92"/>
      <c r="L92"/>
      <c r="M92"/>
      <c r="S92"/>
      <c r="T92"/>
      <c r="U92"/>
    </row>
    <row r="93" spans="3:21" ht="15">
      <c r="C93"/>
      <c r="D93"/>
      <c r="E93"/>
      <c r="K93"/>
      <c r="L93"/>
      <c r="M93"/>
      <c r="S93"/>
      <c r="T93"/>
      <c r="U93"/>
    </row>
    <row r="94" spans="3:21" ht="15">
      <c r="C94"/>
      <c r="D94"/>
      <c r="E94"/>
      <c r="K94"/>
      <c r="L94"/>
      <c r="M94"/>
      <c r="S94"/>
      <c r="T94"/>
      <c r="U94"/>
    </row>
    <row r="95" spans="3:21" ht="15">
      <c r="C95"/>
      <c r="D95"/>
      <c r="E95"/>
      <c r="K95"/>
      <c r="L95"/>
      <c r="M95"/>
      <c r="S95"/>
      <c r="T95"/>
      <c r="U95"/>
    </row>
    <row r="96" spans="3:21" ht="15">
      <c r="C96"/>
      <c r="D96"/>
      <c r="E96"/>
      <c r="K96"/>
      <c r="L96"/>
      <c r="M96"/>
      <c r="S96"/>
      <c r="T96"/>
      <c r="U96"/>
    </row>
    <row r="97" spans="3:21" ht="15">
      <c r="C97"/>
      <c r="D97"/>
      <c r="E97"/>
      <c r="K97"/>
      <c r="L97"/>
      <c r="M97"/>
      <c r="S97"/>
      <c r="T97"/>
      <c r="U97"/>
    </row>
    <row r="98" spans="3:21" ht="15">
      <c r="C98"/>
      <c r="D98"/>
      <c r="E98"/>
      <c r="K98"/>
      <c r="L98"/>
      <c r="M98"/>
      <c r="S98"/>
      <c r="T98"/>
      <c r="U98"/>
    </row>
    <row r="99" spans="3:21" ht="15">
      <c r="C99"/>
      <c r="D99"/>
      <c r="E99"/>
      <c r="K99"/>
      <c r="L99"/>
      <c r="M99"/>
      <c r="S99"/>
      <c r="T99"/>
      <c r="U99"/>
    </row>
    <row r="100" spans="3:21" ht="15">
      <c r="C100"/>
      <c r="D100"/>
      <c r="E100"/>
      <c r="K100"/>
      <c r="L100"/>
      <c r="M100"/>
      <c r="S100"/>
      <c r="T100"/>
      <c r="U100"/>
    </row>
    <row r="101" spans="3:21" ht="15">
      <c r="C101"/>
      <c r="D101"/>
      <c r="E101"/>
      <c r="K101"/>
      <c r="L101"/>
      <c r="M101"/>
      <c r="S101"/>
      <c r="T101"/>
      <c r="U101"/>
    </row>
    <row r="102" spans="3:21" ht="15">
      <c r="C102"/>
      <c r="D102"/>
      <c r="E102"/>
      <c r="K102"/>
      <c r="L102"/>
      <c r="M102"/>
      <c r="S102"/>
      <c r="T102"/>
      <c r="U102"/>
    </row>
    <row r="103" spans="3:21" ht="15">
      <c r="C103"/>
      <c r="D103"/>
      <c r="E103"/>
      <c r="K103"/>
      <c r="L103"/>
      <c r="M103"/>
      <c r="S103"/>
      <c r="T103"/>
      <c r="U103"/>
    </row>
    <row r="104" spans="3:21" ht="15">
      <c r="C104"/>
      <c r="D104"/>
      <c r="E104"/>
      <c r="K104"/>
      <c r="L104"/>
      <c r="M104"/>
      <c r="S104"/>
      <c r="T104"/>
      <c r="U104"/>
    </row>
    <row r="105" spans="3:21" ht="15">
      <c r="C105"/>
      <c r="D105"/>
      <c r="E105"/>
      <c r="K105"/>
      <c r="L105"/>
      <c r="M105"/>
      <c r="S105"/>
      <c r="T105"/>
      <c r="U105"/>
    </row>
    <row r="106" spans="3:21" ht="15">
      <c r="C106"/>
      <c r="D106"/>
      <c r="E106"/>
      <c r="K106"/>
      <c r="L106"/>
      <c r="M106"/>
      <c r="S106"/>
      <c r="T106"/>
      <c r="U106"/>
    </row>
    <row r="107" spans="3:21" ht="15">
      <c r="C107"/>
      <c r="D107"/>
      <c r="E107"/>
      <c r="K107"/>
      <c r="L107"/>
      <c r="M107"/>
      <c r="S107"/>
      <c r="T107"/>
      <c r="U107"/>
    </row>
    <row r="108" spans="3:21" ht="15">
      <c r="C108"/>
      <c r="D108"/>
      <c r="E108"/>
      <c r="K108"/>
      <c r="L108"/>
      <c r="M108"/>
      <c r="S108"/>
      <c r="T108"/>
      <c r="U108"/>
    </row>
    <row r="109" spans="3:21" ht="15">
      <c r="C109"/>
      <c r="D109"/>
      <c r="E109"/>
      <c r="K109"/>
      <c r="L109"/>
      <c r="M109"/>
      <c r="S109"/>
      <c r="T109"/>
      <c r="U109"/>
    </row>
    <row r="110" spans="3:21" ht="15">
      <c r="C110"/>
      <c r="D110"/>
      <c r="E110"/>
      <c r="K110"/>
      <c r="L110"/>
      <c r="M110"/>
      <c r="S110"/>
      <c r="T110"/>
      <c r="U110"/>
    </row>
    <row r="111" spans="3:21" ht="15">
      <c r="C111"/>
      <c r="D111"/>
      <c r="E111"/>
      <c r="K111"/>
      <c r="L111"/>
      <c r="M111"/>
      <c r="S111"/>
      <c r="T111"/>
      <c r="U111"/>
    </row>
    <row r="112" spans="3:21" ht="15">
      <c r="C112"/>
      <c r="D112"/>
      <c r="E112"/>
      <c r="K112"/>
      <c r="L112"/>
      <c r="M112"/>
      <c r="S112"/>
      <c r="T112"/>
      <c r="U112"/>
    </row>
    <row r="113" spans="3:21" ht="15">
      <c r="C113"/>
      <c r="D113"/>
      <c r="E113"/>
      <c r="K113"/>
      <c r="L113"/>
      <c r="M113"/>
      <c r="S113"/>
      <c r="T113"/>
      <c r="U113"/>
    </row>
    <row r="114" spans="3:21" ht="15">
      <c r="C114"/>
      <c r="D114"/>
      <c r="E114"/>
      <c r="K114"/>
      <c r="L114"/>
      <c r="M114"/>
      <c r="S114"/>
      <c r="T114"/>
      <c r="U114"/>
    </row>
    <row r="115" spans="3:21" ht="15">
      <c r="C115"/>
      <c r="D115"/>
      <c r="E115"/>
      <c r="K115"/>
      <c r="L115"/>
      <c r="M115"/>
      <c r="S115"/>
      <c r="T115"/>
      <c r="U115"/>
    </row>
    <row r="116" spans="3:21" ht="15">
      <c r="C116"/>
      <c r="D116"/>
      <c r="E116"/>
      <c r="K116"/>
      <c r="L116"/>
      <c r="M116"/>
      <c r="S116"/>
      <c r="T116"/>
      <c r="U116"/>
    </row>
    <row r="117" spans="3:21" ht="15">
      <c r="C117"/>
      <c r="D117"/>
      <c r="E117"/>
      <c r="K117"/>
      <c r="L117"/>
      <c r="M117"/>
      <c r="S117"/>
      <c r="T117"/>
      <c r="U117"/>
    </row>
    <row r="118" spans="3:21" ht="15">
      <c r="C118"/>
      <c r="D118"/>
      <c r="E118"/>
      <c r="K118"/>
      <c r="L118"/>
      <c r="M118"/>
      <c r="S118"/>
      <c r="T118"/>
      <c r="U118"/>
    </row>
    <row r="119" spans="3:21" ht="15">
      <c r="C119"/>
      <c r="D119"/>
      <c r="E119"/>
      <c r="K119"/>
      <c r="L119"/>
      <c r="M119"/>
      <c r="S119"/>
      <c r="T119"/>
      <c r="U119"/>
    </row>
    <row r="120" spans="3:21" ht="15">
      <c r="C120"/>
      <c r="D120"/>
      <c r="E120"/>
      <c r="K120"/>
      <c r="L120"/>
      <c r="M120"/>
      <c r="S120"/>
      <c r="T120"/>
      <c r="U120"/>
    </row>
    <row r="121" spans="3:21" ht="15">
      <c r="C121"/>
      <c r="D121"/>
      <c r="E121"/>
      <c r="K121"/>
      <c r="L121"/>
      <c r="M121"/>
      <c r="S121"/>
      <c r="T121"/>
      <c r="U121"/>
    </row>
    <row r="122" spans="3:21" ht="15">
      <c r="C122"/>
      <c r="D122"/>
      <c r="E122"/>
      <c r="K122"/>
      <c r="L122"/>
      <c r="M122"/>
      <c r="S122"/>
      <c r="T122"/>
      <c r="U122"/>
    </row>
    <row r="123" spans="3:21" ht="15">
      <c r="C123"/>
      <c r="D123"/>
      <c r="E123"/>
      <c r="K123"/>
      <c r="L123"/>
      <c r="M123"/>
      <c r="S123"/>
      <c r="T123"/>
      <c r="U123"/>
    </row>
    <row r="124" spans="3:21" ht="15">
      <c r="C124"/>
      <c r="D124"/>
      <c r="E124"/>
      <c r="K124"/>
      <c r="L124"/>
      <c r="M124"/>
      <c r="S124"/>
      <c r="T124"/>
      <c r="U124"/>
    </row>
    <row r="125" spans="3:21" ht="15">
      <c r="C125"/>
      <c r="D125"/>
      <c r="E125"/>
      <c r="K125"/>
      <c r="L125"/>
      <c r="M125"/>
      <c r="S125"/>
      <c r="T125"/>
      <c r="U125"/>
    </row>
    <row r="126" spans="3:21" ht="15">
      <c r="C126"/>
      <c r="D126"/>
      <c r="E126"/>
      <c r="K126"/>
      <c r="L126"/>
      <c r="M126"/>
      <c r="S126"/>
      <c r="T126"/>
      <c r="U126"/>
    </row>
    <row r="127" spans="3:21" ht="15">
      <c r="C127"/>
      <c r="D127"/>
      <c r="E127"/>
      <c r="K127"/>
      <c r="L127"/>
      <c r="M127"/>
      <c r="S127"/>
      <c r="T127"/>
      <c r="U127"/>
    </row>
    <row r="128" spans="3:21" ht="15">
      <c r="C128"/>
      <c r="D128"/>
      <c r="E128"/>
      <c r="K128"/>
      <c r="L128"/>
      <c r="M128"/>
      <c r="S128"/>
      <c r="T128"/>
      <c r="U128"/>
    </row>
    <row r="129" spans="3:21" ht="15">
      <c r="C129"/>
      <c r="D129"/>
      <c r="E129"/>
      <c r="K129"/>
      <c r="L129"/>
      <c r="M129"/>
      <c r="S129"/>
      <c r="T129"/>
      <c r="U129"/>
    </row>
    <row r="130" spans="3:21" ht="15">
      <c r="C130"/>
      <c r="D130"/>
      <c r="E130"/>
      <c r="K130"/>
      <c r="L130"/>
      <c r="M130"/>
      <c r="S130"/>
      <c r="T130"/>
      <c r="U130"/>
    </row>
    <row r="131" spans="3:21" ht="15">
      <c r="C131"/>
      <c r="D131"/>
      <c r="E131"/>
      <c r="K131"/>
      <c r="L131"/>
      <c r="M131"/>
      <c r="S131"/>
      <c r="T131"/>
      <c r="U131"/>
    </row>
    <row r="132" spans="3:21" ht="15">
      <c r="C132"/>
      <c r="D132"/>
      <c r="E132"/>
      <c r="K132"/>
      <c r="L132"/>
      <c r="M132"/>
      <c r="S132"/>
      <c r="T132"/>
      <c r="U132"/>
    </row>
    <row r="133" spans="3:21" ht="15">
      <c r="C133"/>
      <c r="D133"/>
      <c r="E133"/>
      <c r="K133"/>
      <c r="L133"/>
      <c r="M133"/>
      <c r="S133"/>
      <c r="T133"/>
      <c r="U133"/>
    </row>
    <row r="134" spans="4:21" ht="15">
      <c r="D134"/>
      <c r="E134"/>
      <c r="L134"/>
      <c r="M134"/>
      <c r="T134"/>
      <c r="U134"/>
    </row>
    <row r="135" spans="4:21" ht="15">
      <c r="D135"/>
      <c r="E135"/>
      <c r="L135"/>
      <c r="M135"/>
      <c r="T135"/>
      <c r="U135"/>
    </row>
    <row r="136" spans="4:21" ht="15">
      <c r="D136"/>
      <c r="E136"/>
      <c r="L136"/>
      <c r="M136"/>
      <c r="T136"/>
      <c r="U136"/>
    </row>
    <row r="137" spans="4:21" ht="15">
      <c r="D137"/>
      <c r="E137"/>
      <c r="L137"/>
      <c r="M137"/>
      <c r="T137"/>
      <c r="U137"/>
    </row>
    <row r="138" spans="4:21" ht="15">
      <c r="D138"/>
      <c r="E138"/>
      <c r="L138"/>
      <c r="M138"/>
      <c r="T138"/>
      <c r="U138"/>
    </row>
    <row r="139" spans="4:21" ht="15">
      <c r="D139"/>
      <c r="E139"/>
      <c r="L139"/>
      <c r="M139"/>
      <c r="T139"/>
      <c r="U139"/>
    </row>
    <row r="140" spans="4:21" ht="15">
      <c r="D140"/>
      <c r="E140"/>
      <c r="L140"/>
      <c r="M140"/>
      <c r="T140"/>
      <c r="U140"/>
    </row>
    <row r="141" spans="4:21" ht="15">
      <c r="D141"/>
      <c r="E141"/>
      <c r="L141"/>
      <c r="M141"/>
      <c r="T141"/>
      <c r="U141"/>
    </row>
    <row r="142" spans="4:21" ht="15">
      <c r="D142"/>
      <c r="E142"/>
      <c r="L142"/>
      <c r="M142"/>
      <c r="T142"/>
      <c r="U142"/>
    </row>
    <row r="143" spans="4:21" ht="15">
      <c r="D143"/>
      <c r="E143"/>
      <c r="L143"/>
      <c r="M143"/>
      <c r="T143"/>
      <c r="U143"/>
    </row>
    <row r="144" spans="4:21" ht="15">
      <c r="D144"/>
      <c r="E144"/>
      <c r="L144"/>
      <c r="M144"/>
      <c r="T144"/>
      <c r="U144"/>
    </row>
    <row r="145" spans="4:21" ht="15">
      <c r="D145"/>
      <c r="E145"/>
      <c r="L145"/>
      <c r="M145"/>
      <c r="T145"/>
      <c r="U145"/>
    </row>
    <row r="146" spans="4:21" ht="15">
      <c r="D146"/>
      <c r="E146"/>
      <c r="L146"/>
      <c r="M146"/>
      <c r="T146"/>
      <c r="U146"/>
    </row>
    <row r="147" spans="4:21" ht="15">
      <c r="D147"/>
      <c r="E147"/>
      <c r="L147"/>
      <c r="M147"/>
      <c r="T147"/>
      <c r="U147"/>
    </row>
    <row r="148" spans="4:21" ht="15">
      <c r="D148"/>
      <c r="E148"/>
      <c r="L148"/>
      <c r="M148"/>
      <c r="T148"/>
      <c r="U148"/>
    </row>
    <row r="149" spans="4:21" ht="15">
      <c r="D149"/>
      <c r="E149"/>
      <c r="L149"/>
      <c r="M149"/>
      <c r="T149"/>
      <c r="U149"/>
    </row>
    <row r="150" spans="4:21" ht="15">
      <c r="D150"/>
      <c r="E150"/>
      <c r="L150"/>
      <c r="M150"/>
      <c r="T150"/>
      <c r="U150"/>
    </row>
    <row r="151" spans="4:21" ht="15">
      <c r="D151"/>
      <c r="E151"/>
      <c r="L151"/>
      <c r="M151"/>
      <c r="T151"/>
      <c r="U151"/>
    </row>
    <row r="152" spans="4:21" ht="15">
      <c r="D152"/>
      <c r="E152"/>
      <c r="L152"/>
      <c r="M152"/>
      <c r="T152"/>
      <c r="U152"/>
    </row>
    <row r="153" spans="4:21" ht="15">
      <c r="D153"/>
      <c r="E153"/>
      <c r="L153"/>
      <c r="M153"/>
      <c r="T153"/>
      <c r="U153"/>
    </row>
    <row r="154" spans="4:21" ht="15">
      <c r="D154"/>
      <c r="E154"/>
      <c r="L154"/>
      <c r="M154"/>
      <c r="T154"/>
      <c r="U154"/>
    </row>
    <row r="155" spans="4:21" ht="15">
      <c r="D155"/>
      <c r="E155"/>
      <c r="L155"/>
      <c r="M155"/>
      <c r="T155"/>
      <c r="U155"/>
    </row>
    <row r="156" spans="4:21" ht="15">
      <c r="D156"/>
      <c r="E156"/>
      <c r="L156"/>
      <c r="M156"/>
      <c r="T156"/>
      <c r="U156"/>
    </row>
    <row r="157" spans="4:21" ht="15">
      <c r="D157"/>
      <c r="E157"/>
      <c r="L157"/>
      <c r="M157"/>
      <c r="T157"/>
      <c r="U157"/>
    </row>
    <row r="158" spans="4:21" ht="15">
      <c r="D158"/>
      <c r="E158"/>
      <c r="L158"/>
      <c r="M158"/>
      <c r="T158"/>
      <c r="U158"/>
    </row>
    <row r="159" spans="4:21" ht="15">
      <c r="D159"/>
      <c r="E159"/>
      <c r="L159"/>
      <c r="M159"/>
      <c r="T159"/>
      <c r="U159"/>
    </row>
    <row r="160" spans="4:21" ht="15">
      <c r="D160"/>
      <c r="E160"/>
      <c r="L160"/>
      <c r="M160"/>
      <c r="T160"/>
      <c r="U160"/>
    </row>
    <row r="161" spans="4:21" ht="15">
      <c r="D161"/>
      <c r="E161"/>
      <c r="L161"/>
      <c r="M161"/>
      <c r="T161"/>
      <c r="U161"/>
    </row>
    <row r="162" spans="4:21" ht="15">
      <c r="D162"/>
      <c r="E162"/>
      <c r="L162"/>
      <c r="M162"/>
      <c r="T162"/>
      <c r="U162"/>
    </row>
    <row r="163" spans="4:21" ht="15">
      <c r="D163"/>
      <c r="E163"/>
      <c r="L163"/>
      <c r="M163"/>
      <c r="T163"/>
      <c r="U163"/>
    </row>
    <row r="164" spans="4:21" ht="15">
      <c r="D164"/>
      <c r="E164"/>
      <c r="L164"/>
      <c r="M164"/>
      <c r="T164"/>
      <c r="U164"/>
    </row>
    <row r="165" spans="4:21" ht="15">
      <c r="D165"/>
      <c r="E165"/>
      <c r="L165"/>
      <c r="M165"/>
      <c r="T165"/>
      <c r="U165"/>
    </row>
    <row r="166" spans="4:21" ht="15">
      <c r="D166"/>
      <c r="E166"/>
      <c r="L166"/>
      <c r="M166"/>
      <c r="T166"/>
      <c r="U166"/>
    </row>
    <row r="167" spans="4:21" ht="15">
      <c r="D167"/>
      <c r="E167"/>
      <c r="L167"/>
      <c r="M167"/>
      <c r="T167"/>
      <c r="U167"/>
    </row>
    <row r="168" spans="4:21" ht="15">
      <c r="D168"/>
      <c r="E168"/>
      <c r="L168"/>
      <c r="M168"/>
      <c r="T168"/>
      <c r="U168"/>
    </row>
    <row r="169" spans="4:21" ht="15">
      <c r="D169"/>
      <c r="E169"/>
      <c r="L169"/>
      <c r="M169"/>
      <c r="T169"/>
      <c r="U169"/>
    </row>
    <row r="170" spans="4:21" ht="15">
      <c r="D170"/>
      <c r="E170"/>
      <c r="L170"/>
      <c r="M170"/>
      <c r="T170"/>
      <c r="U170"/>
    </row>
    <row r="171" spans="4:21" ht="15">
      <c r="D171"/>
      <c r="E171"/>
      <c r="L171"/>
      <c r="M171"/>
      <c r="T171"/>
      <c r="U171"/>
    </row>
    <row r="172" spans="4:21" ht="15">
      <c r="D172"/>
      <c r="E172"/>
      <c r="L172"/>
      <c r="M172"/>
      <c r="T172"/>
      <c r="U172"/>
    </row>
    <row r="173" spans="4:21" ht="15">
      <c r="D173"/>
      <c r="E173"/>
      <c r="L173"/>
      <c r="M173"/>
      <c r="T173"/>
      <c r="U173"/>
    </row>
    <row r="174" spans="4:21" ht="15">
      <c r="D174"/>
      <c r="E174"/>
      <c r="L174"/>
      <c r="M174"/>
      <c r="T174"/>
      <c r="U174"/>
    </row>
    <row r="175" spans="4:21" ht="15">
      <c r="D175"/>
      <c r="E175"/>
      <c r="L175"/>
      <c r="M175"/>
      <c r="T175"/>
      <c r="U175"/>
    </row>
    <row r="176" spans="4:21" ht="15">
      <c r="D176"/>
      <c r="E176"/>
      <c r="L176"/>
      <c r="M176"/>
      <c r="T176"/>
      <c r="U176"/>
    </row>
    <row r="177" spans="4:21" ht="15">
      <c r="D177"/>
      <c r="E177"/>
      <c r="L177"/>
      <c r="M177"/>
      <c r="T177"/>
      <c r="U177"/>
    </row>
    <row r="178" spans="4:21" ht="15">
      <c r="D178"/>
      <c r="E178"/>
      <c r="L178"/>
      <c r="M178"/>
      <c r="T178"/>
      <c r="U178"/>
    </row>
    <row r="179" spans="4:21" ht="15">
      <c r="D179"/>
      <c r="E179"/>
      <c r="L179"/>
      <c r="M179"/>
      <c r="T179"/>
      <c r="U179"/>
    </row>
    <row r="180" spans="4:21" ht="15">
      <c r="D180"/>
      <c r="E180"/>
      <c r="L180"/>
      <c r="M180"/>
      <c r="T180"/>
      <c r="U180"/>
    </row>
    <row r="181" spans="4:21" ht="15">
      <c r="D181"/>
      <c r="E181"/>
      <c r="L181"/>
      <c r="M181"/>
      <c r="T181"/>
      <c r="U181"/>
    </row>
    <row r="182" spans="4:21" ht="15">
      <c r="D182"/>
      <c r="E182"/>
      <c r="L182"/>
      <c r="M182"/>
      <c r="T182"/>
      <c r="U182"/>
    </row>
    <row r="183" spans="4:21" ht="15">
      <c r="D183"/>
      <c r="E183"/>
      <c r="L183"/>
      <c r="M183"/>
      <c r="T183"/>
      <c r="U183"/>
    </row>
    <row r="184" spans="4:21" ht="15">
      <c r="D184"/>
      <c r="E184"/>
      <c r="L184"/>
      <c r="M184"/>
      <c r="T184"/>
      <c r="U184"/>
    </row>
    <row r="185" spans="4:21" ht="15">
      <c r="D185"/>
      <c r="E185"/>
      <c r="L185"/>
      <c r="M185"/>
      <c r="T185"/>
      <c r="U185"/>
    </row>
    <row r="186" spans="4:21" ht="15">
      <c r="D186"/>
      <c r="E186"/>
      <c r="L186"/>
      <c r="M186"/>
      <c r="T186"/>
      <c r="U186"/>
    </row>
    <row r="187" spans="4:21" ht="15">
      <c r="D187"/>
      <c r="E187"/>
      <c r="L187"/>
      <c r="M187"/>
      <c r="T187"/>
      <c r="U187"/>
    </row>
    <row r="188" spans="4:21" ht="15">
      <c r="D188"/>
      <c r="E188"/>
      <c r="L188"/>
      <c r="M188"/>
      <c r="T188"/>
      <c r="U188"/>
    </row>
    <row r="189" spans="4:21" ht="15">
      <c r="D189"/>
      <c r="E189"/>
      <c r="L189"/>
      <c r="M189"/>
      <c r="T189"/>
      <c r="U189"/>
    </row>
    <row r="190" spans="4:21" ht="15">
      <c r="D190"/>
      <c r="E190"/>
      <c r="L190"/>
      <c r="M190"/>
      <c r="T190"/>
      <c r="U190"/>
    </row>
    <row r="191" spans="4:21" ht="15">
      <c r="D191"/>
      <c r="E191"/>
      <c r="L191"/>
      <c r="M191"/>
      <c r="T191"/>
      <c r="U191"/>
    </row>
    <row r="192" spans="4:21" ht="15">
      <c r="D192"/>
      <c r="E192"/>
      <c r="L192"/>
      <c r="M192"/>
      <c r="T192"/>
      <c r="U192"/>
    </row>
    <row r="193" spans="4:21" ht="15">
      <c r="D193"/>
      <c r="E193"/>
      <c r="L193"/>
      <c r="M193"/>
      <c r="T193"/>
      <c r="U193"/>
    </row>
    <row r="194" spans="4:21" ht="15">
      <c r="D194"/>
      <c r="E194"/>
      <c r="L194"/>
      <c r="M194"/>
      <c r="T194"/>
      <c r="U194"/>
    </row>
    <row r="195" spans="4:21" ht="15">
      <c r="D195"/>
      <c r="E195"/>
      <c r="L195"/>
      <c r="M195"/>
      <c r="T195"/>
      <c r="U195"/>
    </row>
    <row r="196" spans="4:21" ht="15">
      <c r="D196"/>
      <c r="E196"/>
      <c r="L196"/>
      <c r="M196"/>
      <c r="T196"/>
      <c r="U196"/>
    </row>
    <row r="197" spans="4:21" ht="15">
      <c r="D197"/>
      <c r="E197"/>
      <c r="L197"/>
      <c r="M197"/>
      <c r="T197"/>
      <c r="U197"/>
    </row>
    <row r="198" spans="4:21" ht="15">
      <c r="D198"/>
      <c r="E198"/>
      <c r="L198"/>
      <c r="M198"/>
      <c r="T198"/>
      <c r="U198"/>
    </row>
    <row r="199" spans="4:21" ht="15">
      <c r="D199"/>
      <c r="E199"/>
      <c r="L199"/>
      <c r="M199"/>
      <c r="T199"/>
      <c r="U199"/>
    </row>
    <row r="200" spans="4:21" ht="15">
      <c r="D200"/>
      <c r="E200"/>
      <c r="L200"/>
      <c r="M200"/>
      <c r="T200"/>
      <c r="U200"/>
    </row>
    <row r="201" spans="4:21" ht="15">
      <c r="D201"/>
      <c r="E201"/>
      <c r="L201"/>
      <c r="M201"/>
      <c r="T201"/>
      <c r="U201"/>
    </row>
    <row r="202" spans="4:21" ht="15">
      <c r="D202"/>
      <c r="E202"/>
      <c r="L202"/>
      <c r="M202"/>
      <c r="T202"/>
      <c r="U202"/>
    </row>
    <row r="203" spans="4:21" ht="15">
      <c r="D203"/>
      <c r="E203"/>
      <c r="L203"/>
      <c r="M203"/>
      <c r="T203"/>
      <c r="U203"/>
    </row>
    <row r="204" spans="4:21" ht="15">
      <c r="D204"/>
      <c r="E204"/>
      <c r="L204"/>
      <c r="M204"/>
      <c r="T204"/>
      <c r="U204"/>
    </row>
    <row r="205" spans="4:21" ht="15">
      <c r="D205"/>
      <c r="E205"/>
      <c r="L205"/>
      <c r="M205"/>
      <c r="T205"/>
      <c r="U205"/>
    </row>
    <row r="206" spans="4:21" ht="15">
      <c r="D206"/>
      <c r="E206"/>
      <c r="L206"/>
      <c r="M206"/>
      <c r="T206"/>
      <c r="U206"/>
    </row>
    <row r="207" spans="4:21" ht="15">
      <c r="D207"/>
      <c r="E207"/>
      <c r="L207"/>
      <c r="M207"/>
      <c r="T207"/>
      <c r="U207"/>
    </row>
    <row r="208" spans="4:21" ht="15">
      <c r="D208"/>
      <c r="E208"/>
      <c r="L208"/>
      <c r="M208"/>
      <c r="T208"/>
      <c r="U208"/>
    </row>
    <row r="209" spans="4:21" ht="15">
      <c r="D209"/>
      <c r="E209"/>
      <c r="L209"/>
      <c r="M209"/>
      <c r="T209"/>
      <c r="U209"/>
    </row>
    <row r="210" spans="4:21" ht="15">
      <c r="D210"/>
      <c r="E210"/>
      <c r="L210"/>
      <c r="M210"/>
      <c r="T210"/>
      <c r="U210"/>
    </row>
    <row r="211" spans="4:21" ht="15">
      <c r="D211"/>
      <c r="E211"/>
      <c r="L211"/>
      <c r="M211"/>
      <c r="T211"/>
      <c r="U211"/>
    </row>
    <row r="212" spans="4:21" ht="15">
      <c r="D212"/>
      <c r="E212"/>
      <c r="L212"/>
      <c r="M212"/>
      <c r="T212"/>
      <c r="U212"/>
    </row>
    <row r="213" spans="4:21" ht="15">
      <c r="D213"/>
      <c r="E213"/>
      <c r="L213"/>
      <c r="M213"/>
      <c r="T213"/>
      <c r="U213"/>
    </row>
    <row r="214" spans="4:21" ht="15">
      <c r="D214"/>
      <c r="E214"/>
      <c r="L214"/>
      <c r="M214"/>
      <c r="T214"/>
      <c r="U214"/>
    </row>
    <row r="215" spans="4:21" ht="15">
      <c r="D215"/>
      <c r="E215"/>
      <c r="L215"/>
      <c r="M215"/>
      <c r="T215"/>
      <c r="U215"/>
    </row>
    <row r="216" spans="4:21" ht="15">
      <c r="D216"/>
      <c r="E216"/>
      <c r="L216"/>
      <c r="M216"/>
      <c r="T216"/>
      <c r="U216"/>
    </row>
    <row r="217" spans="4:21" ht="15">
      <c r="D217"/>
      <c r="E217"/>
      <c r="L217"/>
      <c r="M217"/>
      <c r="T217"/>
      <c r="U217"/>
    </row>
    <row r="218" spans="4:21" ht="15">
      <c r="D218"/>
      <c r="E218"/>
      <c r="L218"/>
      <c r="M218"/>
      <c r="T218"/>
      <c r="U218"/>
    </row>
    <row r="219" spans="4:21" ht="15">
      <c r="D219"/>
      <c r="E219"/>
      <c r="L219"/>
      <c r="M219"/>
      <c r="T219"/>
      <c r="U219"/>
    </row>
    <row r="220" spans="4:21" ht="15">
      <c r="D220"/>
      <c r="E220"/>
      <c r="L220"/>
      <c r="M220"/>
      <c r="T220"/>
      <c r="U220"/>
    </row>
    <row r="221" spans="4:21" ht="15">
      <c r="D221"/>
      <c r="E221"/>
      <c r="L221"/>
      <c r="M221"/>
      <c r="T221"/>
      <c r="U221"/>
    </row>
    <row r="222" spans="4:21" ht="15">
      <c r="D222"/>
      <c r="E222"/>
      <c r="L222"/>
      <c r="M222"/>
      <c r="T222"/>
      <c r="U222"/>
    </row>
    <row r="223" spans="4:21" ht="15">
      <c r="D223"/>
      <c r="E223"/>
      <c r="L223"/>
      <c r="M223"/>
      <c r="T223"/>
      <c r="U223"/>
    </row>
    <row r="224" spans="4:21" ht="15">
      <c r="D224"/>
      <c r="E224"/>
      <c r="L224"/>
      <c r="M224"/>
      <c r="T224"/>
      <c r="U224"/>
    </row>
    <row r="225" spans="4:21" ht="15">
      <c r="D225"/>
      <c r="E225"/>
      <c r="L225"/>
      <c r="M225"/>
      <c r="T225"/>
      <c r="U225"/>
    </row>
    <row r="226" spans="4:21" ht="15">
      <c r="D226"/>
      <c r="E226"/>
      <c r="L226"/>
      <c r="M226"/>
      <c r="T226"/>
      <c r="U226"/>
    </row>
    <row r="227" spans="4:21" ht="15">
      <c r="D227"/>
      <c r="E227"/>
      <c r="L227"/>
      <c r="M227"/>
      <c r="T227"/>
      <c r="U227"/>
    </row>
    <row r="228" spans="4:21" ht="15">
      <c r="D228"/>
      <c r="E228"/>
      <c r="L228"/>
      <c r="M228"/>
      <c r="T228"/>
      <c r="U228"/>
    </row>
    <row r="229" spans="4:21" ht="15">
      <c r="D229"/>
      <c r="E229"/>
      <c r="L229"/>
      <c r="M229"/>
      <c r="T229"/>
      <c r="U229"/>
    </row>
    <row r="230" spans="4:21" ht="15">
      <c r="D230"/>
      <c r="E230"/>
      <c r="L230"/>
      <c r="M230"/>
      <c r="T230"/>
      <c r="U230"/>
    </row>
    <row r="231" spans="4:21" ht="15">
      <c r="D231"/>
      <c r="E231"/>
      <c r="L231"/>
      <c r="M231"/>
      <c r="T231"/>
      <c r="U231"/>
    </row>
    <row r="232" spans="4:21" ht="15">
      <c r="D232"/>
      <c r="E232"/>
      <c r="L232"/>
      <c r="M232"/>
      <c r="T232"/>
      <c r="U232"/>
    </row>
    <row r="233" spans="4:21" ht="15">
      <c r="D233"/>
      <c r="E233"/>
      <c r="L233"/>
      <c r="M233"/>
      <c r="T233"/>
      <c r="U233"/>
    </row>
    <row r="234" spans="4:21" ht="15">
      <c r="D234"/>
      <c r="E234"/>
      <c r="L234"/>
      <c r="M234"/>
      <c r="T234"/>
      <c r="U234"/>
    </row>
    <row r="235" spans="4:21" ht="15">
      <c r="D235"/>
      <c r="E235"/>
      <c r="L235"/>
      <c r="M235"/>
      <c r="T235"/>
      <c r="U235"/>
    </row>
    <row r="236" spans="4:21" ht="15">
      <c r="D236"/>
      <c r="E236"/>
      <c r="L236"/>
      <c r="M236"/>
      <c r="T236"/>
      <c r="U236"/>
    </row>
    <row r="237" spans="4:21" ht="15">
      <c r="D237"/>
      <c r="E237"/>
      <c r="L237"/>
      <c r="M237"/>
      <c r="T237"/>
      <c r="U237"/>
    </row>
    <row r="238" spans="4:21" ht="15">
      <c r="D238"/>
      <c r="E238"/>
      <c r="L238"/>
      <c r="M238"/>
      <c r="T238"/>
      <c r="U238"/>
    </row>
    <row r="239" spans="4:21" ht="15">
      <c r="D239"/>
      <c r="E239"/>
      <c r="L239"/>
      <c r="M239"/>
      <c r="T239"/>
      <c r="U239"/>
    </row>
    <row r="240" spans="4:21" ht="15">
      <c r="D240"/>
      <c r="E240"/>
      <c r="L240"/>
      <c r="M240"/>
      <c r="T240"/>
      <c r="U240"/>
    </row>
    <row r="241" spans="4:21" ht="15">
      <c r="D241"/>
      <c r="E241"/>
      <c r="L241"/>
      <c r="M241"/>
      <c r="T241"/>
      <c r="U241"/>
    </row>
    <row r="242" spans="4:21" ht="15">
      <c r="D242"/>
      <c r="E242"/>
      <c r="L242"/>
      <c r="M242"/>
      <c r="T242"/>
      <c r="U242"/>
    </row>
    <row r="243" spans="4:21" ht="15">
      <c r="D243"/>
      <c r="E243"/>
      <c r="L243"/>
      <c r="M243"/>
      <c r="T243"/>
      <c r="U243"/>
    </row>
    <row r="244" spans="4:21" ht="15">
      <c r="D244"/>
      <c r="E244"/>
      <c r="L244"/>
      <c r="M244"/>
      <c r="T244"/>
      <c r="U244"/>
    </row>
    <row r="245" spans="4:21" ht="15">
      <c r="D245"/>
      <c r="E245"/>
      <c r="L245"/>
      <c r="M245"/>
      <c r="T245"/>
      <c r="U245"/>
    </row>
    <row r="246" spans="4:21" ht="15">
      <c r="D246"/>
      <c r="E246"/>
      <c r="L246"/>
      <c r="M246"/>
      <c r="T246"/>
      <c r="U246"/>
    </row>
    <row r="247" spans="4:21" ht="15">
      <c r="D247"/>
      <c r="E247"/>
      <c r="L247"/>
      <c r="M247"/>
      <c r="T247"/>
      <c r="U247"/>
    </row>
    <row r="248" spans="4:21" ht="15">
      <c r="D248"/>
      <c r="E248"/>
      <c r="L248"/>
      <c r="M248"/>
      <c r="T248"/>
      <c r="U248"/>
    </row>
    <row r="249" spans="4:21" ht="15">
      <c r="D249"/>
      <c r="E249"/>
      <c r="L249"/>
      <c r="M249"/>
      <c r="T249"/>
      <c r="U249"/>
    </row>
    <row r="250" spans="4:21" ht="15">
      <c r="D250"/>
      <c r="E250"/>
      <c r="L250"/>
      <c r="M250"/>
      <c r="T250"/>
      <c r="U250"/>
    </row>
    <row r="251" spans="4:21" ht="15">
      <c r="D251"/>
      <c r="E251"/>
      <c r="L251"/>
      <c r="M251"/>
      <c r="T251"/>
      <c r="U251"/>
    </row>
    <row r="252" spans="4:21" ht="15">
      <c r="D252"/>
      <c r="E252"/>
      <c r="L252"/>
      <c r="M252"/>
      <c r="T252"/>
      <c r="U252"/>
    </row>
    <row r="253" spans="4:21" ht="15">
      <c r="D253"/>
      <c r="E253"/>
      <c r="L253"/>
      <c r="M253"/>
      <c r="T253"/>
      <c r="U253"/>
    </row>
    <row r="254" spans="4:21" ht="15">
      <c r="D254"/>
      <c r="E254"/>
      <c r="L254"/>
      <c r="M254"/>
      <c r="T254"/>
      <c r="U254"/>
    </row>
    <row r="255" spans="4:21" ht="15">
      <c r="D255"/>
      <c r="E255"/>
      <c r="L255"/>
      <c r="M255"/>
      <c r="T255"/>
      <c r="U255"/>
    </row>
    <row r="256" spans="4:21" ht="15">
      <c r="D256"/>
      <c r="E256"/>
      <c r="L256"/>
      <c r="M256"/>
      <c r="T256"/>
      <c r="U256"/>
    </row>
    <row r="257" spans="4:21" ht="15">
      <c r="D257"/>
      <c r="E257"/>
      <c r="L257"/>
      <c r="M257"/>
      <c r="T257"/>
      <c r="U257"/>
    </row>
    <row r="258" spans="4:21" ht="15">
      <c r="D258"/>
      <c r="E258"/>
      <c r="L258"/>
      <c r="M258"/>
      <c r="T258"/>
      <c r="U258"/>
    </row>
    <row r="259" spans="4:21" ht="15">
      <c r="D259"/>
      <c r="E259"/>
      <c r="L259"/>
      <c r="M259"/>
      <c r="T259"/>
      <c r="U259"/>
    </row>
    <row r="260" spans="4:21" ht="15">
      <c r="D260"/>
      <c r="E260"/>
      <c r="L260"/>
      <c r="M260"/>
      <c r="T260"/>
      <c r="U260"/>
    </row>
    <row r="261" spans="4:21" ht="15">
      <c r="D261"/>
      <c r="E261"/>
      <c r="L261"/>
      <c r="M261"/>
      <c r="T261"/>
      <c r="U261"/>
    </row>
    <row r="262" spans="4:21" ht="15">
      <c r="D262"/>
      <c r="E262"/>
      <c r="L262"/>
      <c r="M262"/>
      <c r="T262"/>
      <c r="U262"/>
    </row>
    <row r="263" spans="4:21" ht="15">
      <c r="D263"/>
      <c r="E263"/>
      <c r="L263"/>
      <c r="M263"/>
      <c r="T263"/>
      <c r="U263"/>
    </row>
    <row r="264" spans="4:21" ht="15">
      <c r="D264"/>
      <c r="E264"/>
      <c r="L264"/>
      <c r="M264"/>
      <c r="T264"/>
      <c r="U264"/>
    </row>
    <row r="265" spans="4:21" ht="15">
      <c r="D265"/>
      <c r="E265"/>
      <c r="L265"/>
      <c r="M265"/>
      <c r="T265"/>
      <c r="U265"/>
    </row>
    <row r="266" spans="4:21" ht="15">
      <c r="D266"/>
      <c r="E266"/>
      <c r="L266"/>
      <c r="M266"/>
      <c r="T266"/>
      <c r="U266"/>
    </row>
    <row r="267" spans="4:21" ht="15">
      <c r="D267"/>
      <c r="E267"/>
      <c r="L267"/>
      <c r="M267"/>
      <c r="T267"/>
      <c r="U267"/>
    </row>
    <row r="268" spans="4:21" ht="15">
      <c r="D268"/>
      <c r="E268"/>
      <c r="L268"/>
      <c r="M268"/>
      <c r="T268"/>
      <c r="U268"/>
    </row>
    <row r="269" spans="4:21" ht="15">
      <c r="D269"/>
      <c r="E269"/>
      <c r="L269"/>
      <c r="M269"/>
      <c r="T269"/>
      <c r="U269"/>
    </row>
    <row r="270" spans="4:21" ht="15">
      <c r="D270"/>
      <c r="E270"/>
      <c r="L270"/>
      <c r="M270"/>
      <c r="T270"/>
      <c r="U270"/>
    </row>
    <row r="271" spans="4:21" ht="15">
      <c r="D271"/>
      <c r="E271"/>
      <c r="L271"/>
      <c r="M271"/>
      <c r="T271"/>
      <c r="U271"/>
    </row>
    <row r="272" spans="4:21" ht="15">
      <c r="D272"/>
      <c r="E272"/>
      <c r="L272"/>
      <c r="M272"/>
      <c r="T272"/>
      <c r="U272"/>
    </row>
    <row r="273" spans="4:21" ht="15">
      <c r="D273"/>
      <c r="E273"/>
      <c r="L273"/>
      <c r="M273"/>
      <c r="T273"/>
      <c r="U273"/>
    </row>
    <row r="274" spans="4:21" ht="15">
      <c r="D274"/>
      <c r="E274"/>
      <c r="L274"/>
      <c r="M274"/>
      <c r="T274"/>
      <c r="U274"/>
    </row>
    <row r="275" spans="4:21" ht="15">
      <c r="D275"/>
      <c r="E275"/>
      <c r="L275"/>
      <c r="M275"/>
      <c r="T275"/>
      <c r="U275"/>
    </row>
    <row r="276" spans="4:21" ht="15">
      <c r="D276"/>
      <c r="E276"/>
      <c r="L276"/>
      <c r="M276"/>
      <c r="T276"/>
      <c r="U276"/>
    </row>
    <row r="277" spans="4:21" ht="15">
      <c r="D277"/>
      <c r="E277"/>
      <c r="L277"/>
      <c r="M277"/>
      <c r="T277"/>
      <c r="U277"/>
    </row>
    <row r="278" spans="4:21" ht="15">
      <c r="D278"/>
      <c r="E278"/>
      <c r="L278"/>
      <c r="M278"/>
      <c r="T278"/>
      <c r="U278"/>
    </row>
    <row r="279" spans="4:21" ht="15">
      <c r="D279"/>
      <c r="E279"/>
      <c r="L279"/>
      <c r="M279"/>
      <c r="T279"/>
      <c r="U279"/>
    </row>
    <row r="280" spans="4:21" ht="15">
      <c r="D280"/>
      <c r="E280"/>
      <c r="L280"/>
      <c r="M280"/>
      <c r="T280"/>
      <c r="U280"/>
    </row>
    <row r="281" spans="4:21" ht="15">
      <c r="D281"/>
      <c r="E281"/>
      <c r="L281"/>
      <c r="M281"/>
      <c r="T281"/>
      <c r="U281"/>
    </row>
    <row r="282" spans="4:21" ht="15">
      <c r="D282"/>
      <c r="E282"/>
      <c r="L282"/>
      <c r="M282"/>
      <c r="T282"/>
      <c r="U282"/>
    </row>
    <row r="283" spans="4:21" ht="15">
      <c r="D283"/>
      <c r="E283"/>
      <c r="L283"/>
      <c r="M283"/>
      <c r="T283"/>
      <c r="U283"/>
    </row>
    <row r="284" spans="4:21" ht="15">
      <c r="D284"/>
      <c r="E284"/>
      <c r="L284"/>
      <c r="M284"/>
      <c r="T284"/>
      <c r="U284"/>
    </row>
    <row r="285" spans="4:21" ht="15">
      <c r="D285"/>
      <c r="E285"/>
      <c r="L285"/>
      <c r="M285"/>
      <c r="T285"/>
      <c r="U285"/>
    </row>
    <row r="286" spans="4:21" ht="15">
      <c r="D286"/>
      <c r="E286"/>
      <c r="L286"/>
      <c r="M286"/>
      <c r="T286"/>
      <c r="U286"/>
    </row>
    <row r="287" spans="4:21" ht="15">
      <c r="D287"/>
      <c r="E287"/>
      <c r="L287"/>
      <c r="M287"/>
      <c r="T287"/>
      <c r="U287"/>
    </row>
    <row r="288" spans="4:21" ht="15">
      <c r="D288"/>
      <c r="E288"/>
      <c r="L288"/>
      <c r="M288"/>
      <c r="T288"/>
      <c r="U288"/>
    </row>
    <row r="289" spans="4:21" ht="15">
      <c r="D289"/>
      <c r="E289"/>
      <c r="L289"/>
      <c r="M289"/>
      <c r="T289"/>
      <c r="U289"/>
    </row>
    <row r="290" spans="4:21" ht="15">
      <c r="D290"/>
      <c r="E290"/>
      <c r="L290"/>
      <c r="M290"/>
      <c r="T290"/>
      <c r="U290"/>
    </row>
    <row r="291" spans="4:21" ht="15">
      <c r="D291"/>
      <c r="E291"/>
      <c r="L291"/>
      <c r="M291"/>
      <c r="T291"/>
      <c r="U291"/>
    </row>
    <row r="292" spans="4:21" ht="15">
      <c r="D292"/>
      <c r="E292"/>
      <c r="L292"/>
      <c r="M292"/>
      <c r="T292"/>
      <c r="U292"/>
    </row>
    <row r="293" spans="4:21" ht="15">
      <c r="D293"/>
      <c r="E293"/>
      <c r="L293"/>
      <c r="M293"/>
      <c r="T293"/>
      <c r="U293"/>
    </row>
    <row r="294" spans="4:21" ht="15">
      <c r="D294"/>
      <c r="E294"/>
      <c r="L294"/>
      <c r="M294"/>
      <c r="T294"/>
      <c r="U294"/>
    </row>
    <row r="295" spans="4:21" ht="15">
      <c r="D295"/>
      <c r="E295"/>
      <c r="L295"/>
      <c r="M295"/>
      <c r="T295"/>
      <c r="U295"/>
    </row>
    <row r="296" spans="4:21" ht="15">
      <c r="D296"/>
      <c r="E296"/>
      <c r="L296"/>
      <c r="M296"/>
      <c r="T296"/>
      <c r="U296"/>
    </row>
    <row r="297" spans="4:21" ht="15">
      <c r="D297"/>
      <c r="E297"/>
      <c r="L297"/>
      <c r="M297"/>
      <c r="T297"/>
      <c r="U297"/>
    </row>
    <row r="298" spans="4:21" ht="15">
      <c r="D298"/>
      <c r="E298"/>
      <c r="L298"/>
      <c r="M298"/>
      <c r="T298"/>
      <c r="U298"/>
    </row>
    <row r="299" spans="4:21" ht="15">
      <c r="D299"/>
      <c r="E299"/>
      <c r="L299"/>
      <c r="M299"/>
      <c r="T299"/>
      <c r="U299"/>
    </row>
    <row r="300" spans="4:21" ht="15">
      <c r="D300"/>
      <c r="E300"/>
      <c r="L300"/>
      <c r="M300"/>
      <c r="T300"/>
      <c r="U300"/>
    </row>
    <row r="301" spans="4:21" ht="15">
      <c r="D301"/>
      <c r="E301"/>
      <c r="L301"/>
      <c r="M301"/>
      <c r="T301"/>
      <c r="U301"/>
    </row>
    <row r="302" spans="4:21" ht="15">
      <c r="D302"/>
      <c r="E302"/>
      <c r="L302"/>
      <c r="M302"/>
      <c r="T302"/>
      <c r="U302"/>
    </row>
    <row r="303" spans="4:21" ht="15">
      <c r="D303"/>
      <c r="E303"/>
      <c r="L303"/>
      <c r="M303"/>
      <c r="T303"/>
      <c r="U303"/>
    </row>
    <row r="304" spans="4:21" ht="15">
      <c r="D304"/>
      <c r="E304"/>
      <c r="L304"/>
      <c r="M304"/>
      <c r="T304"/>
      <c r="U304"/>
    </row>
    <row r="305" spans="4:21" ht="15">
      <c r="D305"/>
      <c r="E305"/>
      <c r="L305"/>
      <c r="M305"/>
      <c r="T305"/>
      <c r="U305"/>
    </row>
    <row r="306" spans="4:21" ht="15">
      <c r="D306"/>
      <c r="E306"/>
      <c r="L306"/>
      <c r="M306"/>
      <c r="T306"/>
      <c r="U306"/>
    </row>
    <row r="307" spans="4:21" ht="15">
      <c r="D307"/>
      <c r="E307"/>
      <c r="L307"/>
      <c r="M307"/>
      <c r="T307"/>
      <c r="U307"/>
    </row>
    <row r="308" spans="4:21" ht="15">
      <c r="D308"/>
      <c r="E308"/>
      <c r="L308"/>
      <c r="M308"/>
      <c r="T308"/>
      <c r="U308"/>
    </row>
    <row r="309" spans="4:21" ht="15">
      <c r="D309"/>
      <c r="E309"/>
      <c r="L309"/>
      <c r="M309"/>
      <c r="T309"/>
      <c r="U309"/>
    </row>
    <row r="310" spans="4:21" ht="15">
      <c r="D310"/>
      <c r="E310"/>
      <c r="L310"/>
      <c r="M310"/>
      <c r="T310"/>
      <c r="U310"/>
    </row>
    <row r="311" spans="4:21" ht="15">
      <c r="D311"/>
      <c r="E311"/>
      <c r="L311"/>
      <c r="M311"/>
      <c r="T311"/>
      <c r="U311"/>
    </row>
    <row r="312" spans="4:21" ht="15">
      <c r="D312"/>
      <c r="E312"/>
      <c r="L312"/>
      <c r="M312"/>
      <c r="T312"/>
      <c r="U312"/>
    </row>
    <row r="313" spans="4:21" ht="15">
      <c r="D313"/>
      <c r="E313"/>
      <c r="L313"/>
      <c r="M313"/>
      <c r="T313"/>
      <c r="U313"/>
    </row>
    <row r="314" spans="4:21" ht="15">
      <c r="D314"/>
      <c r="E314"/>
      <c r="L314"/>
      <c r="M314"/>
      <c r="T314"/>
      <c r="U314"/>
    </row>
    <row r="315" spans="4:21" ht="15">
      <c r="D315"/>
      <c r="E315"/>
      <c r="L315"/>
      <c r="M315"/>
      <c r="T315"/>
      <c r="U315"/>
    </row>
    <row r="316" spans="4:21" ht="15">
      <c r="D316"/>
      <c r="E316"/>
      <c r="L316"/>
      <c r="M316"/>
      <c r="T316"/>
      <c r="U316"/>
    </row>
    <row r="317" spans="4:21" ht="15">
      <c r="D317"/>
      <c r="E317"/>
      <c r="L317"/>
      <c r="M317"/>
      <c r="T317"/>
      <c r="U317"/>
    </row>
    <row r="318" spans="4:21" ht="15">
      <c r="D318"/>
      <c r="E318"/>
      <c r="L318"/>
      <c r="M318"/>
      <c r="T318"/>
      <c r="U318"/>
    </row>
    <row r="319" spans="4:21" ht="15">
      <c r="D319"/>
      <c r="E319"/>
      <c r="L319"/>
      <c r="M319"/>
      <c r="T319"/>
      <c r="U319"/>
    </row>
    <row r="320" spans="4:21" ht="15">
      <c r="D320"/>
      <c r="E320"/>
      <c r="L320"/>
      <c r="M320"/>
      <c r="T320"/>
      <c r="U320"/>
    </row>
    <row r="321" spans="4:21" ht="15">
      <c r="D321"/>
      <c r="E321"/>
      <c r="L321"/>
      <c r="M321"/>
      <c r="T321"/>
      <c r="U321"/>
    </row>
    <row r="322" spans="4:21" ht="15">
      <c r="D322"/>
      <c r="E322"/>
      <c r="L322"/>
      <c r="M322"/>
      <c r="T322"/>
      <c r="U322"/>
    </row>
    <row r="323" spans="4:21" ht="15">
      <c r="D323"/>
      <c r="E323"/>
      <c r="L323"/>
      <c r="M323"/>
      <c r="T323"/>
      <c r="U323"/>
    </row>
    <row r="324" spans="4:21" ht="15">
      <c r="D324"/>
      <c r="E324"/>
      <c r="L324"/>
      <c r="M324"/>
      <c r="T324"/>
      <c r="U324"/>
    </row>
    <row r="325" spans="4:21" ht="15">
      <c r="D325"/>
      <c r="E325"/>
      <c r="L325"/>
      <c r="M325"/>
      <c r="T325"/>
      <c r="U325"/>
    </row>
    <row r="326" spans="4:21" ht="15">
      <c r="D326"/>
      <c r="E326"/>
      <c r="L326"/>
      <c r="M326"/>
      <c r="T326"/>
      <c r="U326"/>
    </row>
    <row r="327" spans="4:21" ht="15">
      <c r="D327"/>
      <c r="E327"/>
      <c r="L327"/>
      <c r="M327"/>
      <c r="T327"/>
      <c r="U327"/>
    </row>
    <row r="328" spans="4:21" ht="15">
      <c r="D328"/>
      <c r="E328"/>
      <c r="L328"/>
      <c r="M328"/>
      <c r="T328"/>
      <c r="U328"/>
    </row>
    <row r="329" spans="4:21" ht="15">
      <c r="D329"/>
      <c r="E329"/>
      <c r="L329"/>
      <c r="M329"/>
      <c r="T329"/>
      <c r="U329"/>
    </row>
    <row r="330" spans="4:21" ht="15">
      <c r="D330"/>
      <c r="E330"/>
      <c r="L330"/>
      <c r="M330"/>
      <c r="T330"/>
      <c r="U330"/>
    </row>
    <row r="331" spans="4:21" ht="15">
      <c r="D331"/>
      <c r="E331"/>
      <c r="L331"/>
      <c r="M331"/>
      <c r="T331"/>
      <c r="U331"/>
    </row>
    <row r="332" spans="4:21" ht="15">
      <c r="D332"/>
      <c r="E332"/>
      <c r="L332"/>
      <c r="M332"/>
      <c r="T332"/>
      <c r="U332"/>
    </row>
    <row r="333" spans="4:21" ht="15">
      <c r="D333"/>
      <c r="E333"/>
      <c r="L333"/>
      <c r="M333"/>
      <c r="T333"/>
      <c r="U333"/>
    </row>
    <row r="334" spans="4:21" ht="15">
      <c r="D334"/>
      <c r="E334"/>
      <c r="L334"/>
      <c r="M334"/>
      <c r="T334"/>
      <c r="U334"/>
    </row>
    <row r="335" spans="4:21" ht="15">
      <c r="D335"/>
      <c r="E335"/>
      <c r="L335"/>
      <c r="M335"/>
      <c r="T335"/>
      <c r="U335"/>
    </row>
    <row r="336" spans="4:21" ht="15">
      <c r="D336"/>
      <c r="E336"/>
      <c r="L336"/>
      <c r="M336"/>
      <c r="T336"/>
      <c r="U336"/>
    </row>
    <row r="337" spans="4:21" ht="15">
      <c r="D337"/>
      <c r="E337"/>
      <c r="L337"/>
      <c r="M337"/>
      <c r="T337"/>
      <c r="U337"/>
    </row>
    <row r="338" spans="4:21" ht="15">
      <c r="D338"/>
      <c r="E338"/>
      <c r="L338"/>
      <c r="M338"/>
      <c r="T338"/>
      <c r="U338"/>
    </row>
    <row r="339" spans="4:21" ht="15">
      <c r="D339"/>
      <c r="E339"/>
      <c r="L339"/>
      <c r="M339"/>
      <c r="T339"/>
      <c r="U339"/>
    </row>
    <row r="340" spans="4:21" ht="15">
      <c r="D340"/>
      <c r="E340"/>
      <c r="L340"/>
      <c r="M340"/>
      <c r="T340"/>
      <c r="U340"/>
    </row>
    <row r="341" spans="4:21" ht="15">
      <c r="D341"/>
      <c r="E341"/>
      <c r="L341"/>
      <c r="M341"/>
      <c r="T341"/>
      <c r="U341"/>
    </row>
    <row r="342" spans="4:21" ht="15">
      <c r="D342"/>
      <c r="E342"/>
      <c r="L342"/>
      <c r="M342"/>
      <c r="T342"/>
      <c r="U342"/>
    </row>
    <row r="343" spans="4:21" ht="15">
      <c r="D343"/>
      <c r="E343"/>
      <c r="L343"/>
      <c r="M343"/>
      <c r="T343"/>
      <c r="U343"/>
    </row>
    <row r="344" spans="4:21" ht="15">
      <c r="D344"/>
      <c r="E344"/>
      <c r="L344"/>
      <c r="M344"/>
      <c r="T344"/>
      <c r="U344"/>
    </row>
    <row r="345" spans="4:21" ht="15">
      <c r="D345"/>
      <c r="E345"/>
      <c r="L345"/>
      <c r="M345"/>
      <c r="T345"/>
      <c r="U345"/>
    </row>
    <row r="346" spans="4:21" ht="15">
      <c r="D346"/>
      <c r="E346"/>
      <c r="L346"/>
      <c r="M346"/>
      <c r="T346"/>
      <c r="U346"/>
    </row>
    <row r="347" spans="4:21" ht="15">
      <c r="D347"/>
      <c r="E347"/>
      <c r="L347"/>
      <c r="M347"/>
      <c r="T347"/>
      <c r="U347"/>
    </row>
    <row r="348" spans="4:21" ht="15">
      <c r="D348"/>
      <c r="E348"/>
      <c r="L348"/>
      <c r="M348"/>
      <c r="T348"/>
      <c r="U348"/>
    </row>
    <row r="349" spans="4:21" ht="15">
      <c r="D349"/>
      <c r="E349"/>
      <c r="L349"/>
      <c r="M349"/>
      <c r="T349"/>
      <c r="U349"/>
    </row>
    <row r="350" spans="4:21" ht="15">
      <c r="D350"/>
      <c r="E350"/>
      <c r="L350"/>
      <c r="M350"/>
      <c r="T350"/>
      <c r="U350"/>
    </row>
    <row r="351" spans="4:21" ht="15">
      <c r="D351"/>
      <c r="E351"/>
      <c r="L351"/>
      <c r="M351"/>
      <c r="T351"/>
      <c r="U351"/>
    </row>
    <row r="352" spans="4:21" ht="15">
      <c r="D352"/>
      <c r="E352"/>
      <c r="L352"/>
      <c r="M352"/>
      <c r="T352"/>
      <c r="U352"/>
    </row>
    <row r="353" spans="4:21" ht="15">
      <c r="D353"/>
      <c r="E353"/>
      <c r="L353"/>
      <c r="M353"/>
      <c r="T353"/>
      <c r="U353"/>
    </row>
    <row r="354" spans="4:21" ht="15">
      <c r="D354"/>
      <c r="E354"/>
      <c r="L354"/>
      <c r="M354"/>
      <c r="T354"/>
      <c r="U354"/>
    </row>
    <row r="355" spans="4:21" ht="15">
      <c r="D355"/>
      <c r="E355"/>
      <c r="L355"/>
      <c r="M355"/>
      <c r="T355"/>
      <c r="U355"/>
    </row>
    <row r="356" spans="4:21" ht="15">
      <c r="D356"/>
      <c r="E356"/>
      <c r="L356"/>
      <c r="M356"/>
      <c r="T356"/>
      <c r="U356"/>
    </row>
    <row r="357" spans="4:21" ht="15">
      <c r="D357"/>
      <c r="E357"/>
      <c r="L357"/>
      <c r="M357"/>
      <c r="T357"/>
      <c r="U357"/>
    </row>
    <row r="358" spans="4:21" ht="15">
      <c r="D358"/>
      <c r="E358"/>
      <c r="L358"/>
      <c r="M358"/>
      <c r="T358"/>
      <c r="U358"/>
    </row>
    <row r="359" spans="4:21" ht="15">
      <c r="D359"/>
      <c r="E359"/>
      <c r="L359"/>
      <c r="M359"/>
      <c r="T359"/>
      <c r="U359"/>
    </row>
    <row r="360" spans="4:21" ht="15">
      <c r="D360"/>
      <c r="E360"/>
      <c r="L360"/>
      <c r="M360"/>
      <c r="T360"/>
      <c r="U360"/>
    </row>
    <row r="361" spans="4:21" ht="15">
      <c r="D361"/>
      <c r="E361"/>
      <c r="L361"/>
      <c r="M361"/>
      <c r="T361"/>
      <c r="U361"/>
    </row>
    <row r="362" spans="4:21" ht="15">
      <c r="D362"/>
      <c r="E362"/>
      <c r="L362"/>
      <c r="M362"/>
      <c r="T362"/>
      <c r="U362"/>
    </row>
    <row r="363" spans="4:21" ht="15">
      <c r="D363"/>
      <c r="E363"/>
      <c r="L363"/>
      <c r="M363"/>
      <c r="T363"/>
      <c r="U363"/>
    </row>
    <row r="364" spans="4:21" ht="15">
      <c r="D364"/>
      <c r="E364"/>
      <c r="L364"/>
      <c r="M364"/>
      <c r="T364"/>
      <c r="U364"/>
    </row>
    <row r="365" spans="4:21" ht="15">
      <c r="D365"/>
      <c r="E365"/>
      <c r="L365"/>
      <c r="M365"/>
      <c r="T365"/>
      <c r="U365"/>
    </row>
    <row r="366" spans="4:21" ht="15">
      <c r="D366"/>
      <c r="E366"/>
      <c r="L366"/>
      <c r="M366"/>
      <c r="T366"/>
      <c r="U366"/>
    </row>
    <row r="367" spans="4:21" ht="15">
      <c r="D367"/>
      <c r="E367"/>
      <c r="L367"/>
      <c r="M367"/>
      <c r="T367"/>
      <c r="U367"/>
    </row>
    <row r="368" spans="4:21" ht="15">
      <c r="D368"/>
      <c r="E368"/>
      <c r="L368"/>
      <c r="M368"/>
      <c r="T368"/>
      <c r="U368"/>
    </row>
    <row r="369" spans="4:21" ht="15">
      <c r="D369"/>
      <c r="E369"/>
      <c r="L369"/>
      <c r="M369"/>
      <c r="T369"/>
      <c r="U369"/>
    </row>
    <row r="370" spans="4:21" ht="15">
      <c r="D370"/>
      <c r="E370"/>
      <c r="L370"/>
      <c r="M370"/>
      <c r="T370"/>
      <c r="U370"/>
    </row>
    <row r="371" spans="4:21" ht="15">
      <c r="D371"/>
      <c r="E371"/>
      <c r="L371"/>
      <c r="M371"/>
      <c r="T371"/>
      <c r="U371"/>
    </row>
    <row r="372" spans="4:21" ht="15">
      <c r="D372"/>
      <c r="E372"/>
      <c r="L372"/>
      <c r="M372"/>
      <c r="T372"/>
      <c r="U372"/>
    </row>
    <row r="373" spans="4:21" ht="15">
      <c r="D373"/>
      <c r="E373"/>
      <c r="L373"/>
      <c r="M373"/>
      <c r="T373"/>
      <c r="U373"/>
    </row>
    <row r="374" spans="4:21" ht="15">
      <c r="D374"/>
      <c r="E374"/>
      <c r="L374"/>
      <c r="M374"/>
      <c r="T374"/>
      <c r="U374"/>
    </row>
    <row r="375" spans="4:21" ht="15">
      <c r="D375"/>
      <c r="E375"/>
      <c r="L375"/>
      <c r="M375"/>
      <c r="T375"/>
      <c r="U375"/>
    </row>
    <row r="376" spans="4:21" ht="15">
      <c r="D376"/>
      <c r="E376"/>
      <c r="L376"/>
      <c r="M376"/>
      <c r="T376"/>
      <c r="U376"/>
    </row>
    <row r="377" spans="4:21" ht="15">
      <c r="D377"/>
      <c r="E377"/>
      <c r="L377"/>
      <c r="M377"/>
      <c r="T377"/>
      <c r="U377"/>
    </row>
    <row r="378" spans="4:21" ht="15">
      <c r="D378"/>
      <c r="E378"/>
      <c r="L378"/>
      <c r="M378"/>
      <c r="T378"/>
      <c r="U378"/>
    </row>
    <row r="379" spans="4:21" ht="15">
      <c r="D379"/>
      <c r="E379"/>
      <c r="L379"/>
      <c r="M379"/>
      <c r="T379"/>
      <c r="U379"/>
    </row>
    <row r="380" spans="4:21" ht="15">
      <c r="D380"/>
      <c r="E380"/>
      <c r="L380"/>
      <c r="M380"/>
      <c r="T380"/>
      <c r="U380"/>
    </row>
    <row r="381" spans="4:21" ht="15">
      <c r="D381"/>
      <c r="E381"/>
      <c r="L381"/>
      <c r="M381"/>
      <c r="T381"/>
      <c r="U381"/>
    </row>
    <row r="382" spans="4:21" ht="15">
      <c r="D382"/>
      <c r="E382"/>
      <c r="L382"/>
      <c r="M382"/>
      <c r="T382"/>
      <c r="U382"/>
    </row>
    <row r="383" spans="4:21" ht="15">
      <c r="D383"/>
      <c r="E383"/>
      <c r="L383"/>
      <c r="M383"/>
      <c r="T383"/>
      <c r="U383"/>
    </row>
    <row r="384" spans="4:21" ht="15">
      <c r="D384"/>
      <c r="E384"/>
      <c r="L384"/>
      <c r="M384"/>
      <c r="T384"/>
      <c r="U384"/>
    </row>
    <row r="385" spans="4:21" ht="15">
      <c r="D385"/>
      <c r="E385"/>
      <c r="L385"/>
      <c r="M385"/>
      <c r="T385"/>
      <c r="U385"/>
    </row>
    <row r="386" spans="4:21" ht="15">
      <c r="D386"/>
      <c r="E386"/>
      <c r="L386"/>
      <c r="M386"/>
      <c r="T386"/>
      <c r="U386"/>
    </row>
    <row r="387" spans="4:21" ht="15">
      <c r="D387"/>
      <c r="E387"/>
      <c r="L387"/>
      <c r="M387"/>
      <c r="T387"/>
      <c r="U387"/>
    </row>
    <row r="388" spans="4:21" ht="15">
      <c r="D388"/>
      <c r="E388"/>
      <c r="L388"/>
      <c r="M388"/>
      <c r="T388"/>
      <c r="U388"/>
    </row>
    <row r="389" spans="4:21" ht="15">
      <c r="D389"/>
      <c r="E389"/>
      <c r="L389"/>
      <c r="M389"/>
      <c r="T389"/>
      <c r="U389"/>
    </row>
    <row r="390" spans="4:21" ht="15">
      <c r="D390"/>
      <c r="E390"/>
      <c r="L390"/>
      <c r="M390"/>
      <c r="T390"/>
      <c r="U390"/>
    </row>
    <row r="391" spans="4:21" ht="15">
      <c r="D391"/>
      <c r="E391"/>
      <c r="L391"/>
      <c r="M391"/>
      <c r="T391"/>
      <c r="U391"/>
    </row>
    <row r="392" spans="4:21" ht="15">
      <c r="D392"/>
      <c r="E392"/>
      <c r="L392"/>
      <c r="M392"/>
      <c r="T392"/>
      <c r="U392"/>
    </row>
    <row r="393" spans="4:21" ht="15">
      <c r="D393"/>
      <c r="E393"/>
      <c r="L393"/>
      <c r="M393"/>
      <c r="T393"/>
      <c r="U393"/>
    </row>
    <row r="394" spans="4:21" ht="15">
      <c r="D394"/>
      <c r="E394"/>
      <c r="L394"/>
      <c r="M394"/>
      <c r="T394"/>
      <c r="U394"/>
    </row>
    <row r="395" spans="4:21" ht="15">
      <c r="D395"/>
      <c r="E395"/>
      <c r="L395"/>
      <c r="M395"/>
      <c r="T395"/>
      <c r="U395"/>
    </row>
    <row r="396" spans="4:21" ht="15">
      <c r="D396"/>
      <c r="E396"/>
      <c r="L396"/>
      <c r="M396"/>
      <c r="T396"/>
      <c r="U396"/>
    </row>
    <row r="397" spans="4:21" ht="15">
      <c r="D397"/>
      <c r="E397"/>
      <c r="L397"/>
      <c r="M397"/>
      <c r="T397"/>
      <c r="U397"/>
    </row>
    <row r="398" spans="4:21" ht="15">
      <c r="D398"/>
      <c r="E398"/>
      <c r="L398"/>
      <c r="M398"/>
      <c r="T398"/>
      <c r="U398"/>
    </row>
    <row r="399" spans="4:21" ht="15">
      <c r="D399"/>
      <c r="E399"/>
      <c r="L399"/>
      <c r="M399"/>
      <c r="T399"/>
      <c r="U399"/>
    </row>
    <row r="400" spans="4:21" ht="15">
      <c r="D400"/>
      <c r="E400"/>
      <c r="L400"/>
      <c r="M400"/>
      <c r="T400"/>
      <c r="U400"/>
    </row>
    <row r="401" spans="4:21" ht="15">
      <c r="D401"/>
      <c r="E401"/>
      <c r="L401"/>
      <c r="M401"/>
      <c r="T401"/>
      <c r="U401"/>
    </row>
    <row r="402" spans="4:21" ht="15">
      <c r="D402"/>
      <c r="E402"/>
      <c r="L402"/>
      <c r="M402"/>
      <c r="T402"/>
      <c r="U402"/>
    </row>
    <row r="403" spans="4:21" ht="15">
      <c r="D403"/>
      <c r="E403"/>
      <c r="L403"/>
      <c r="M403"/>
      <c r="T403"/>
      <c r="U403"/>
    </row>
    <row r="404" spans="4:21" ht="15">
      <c r="D404"/>
      <c r="E404"/>
      <c r="L404"/>
      <c r="M404"/>
      <c r="T404"/>
      <c r="U404"/>
    </row>
    <row r="405" spans="4:21" ht="15">
      <c r="D405"/>
      <c r="E405"/>
      <c r="L405"/>
      <c r="M405"/>
      <c r="T405"/>
      <c r="U405"/>
    </row>
    <row r="406" spans="4:21" ht="15">
      <c r="D406"/>
      <c r="E406"/>
      <c r="L406"/>
      <c r="M406"/>
      <c r="T406"/>
      <c r="U406"/>
    </row>
    <row r="407" spans="4:21" ht="15">
      <c r="D407"/>
      <c r="E407"/>
      <c r="L407"/>
      <c r="M407"/>
      <c r="T407"/>
      <c r="U407"/>
    </row>
    <row r="408" spans="4:21" ht="15">
      <c r="D408"/>
      <c r="E408"/>
      <c r="L408"/>
      <c r="M408"/>
      <c r="T408"/>
      <c r="U408"/>
    </row>
    <row r="409" spans="4:21" ht="15">
      <c r="D409"/>
      <c r="E409"/>
      <c r="L409"/>
      <c r="M409"/>
      <c r="T409"/>
      <c r="U409"/>
    </row>
    <row r="410" spans="4:21" ht="15">
      <c r="D410"/>
      <c r="E410"/>
      <c r="L410"/>
      <c r="M410"/>
      <c r="T410"/>
      <c r="U410"/>
    </row>
    <row r="411" spans="4:21" ht="15">
      <c r="D411"/>
      <c r="E411"/>
      <c r="L411"/>
      <c r="M411"/>
      <c r="T411"/>
      <c r="U411"/>
    </row>
    <row r="412" spans="4:21" ht="15">
      <c r="D412"/>
      <c r="E412"/>
      <c r="L412"/>
      <c r="M412"/>
      <c r="T412"/>
      <c r="U412"/>
    </row>
    <row r="413" spans="4:21" ht="15">
      <c r="D413"/>
      <c r="E413"/>
      <c r="L413"/>
      <c r="M413"/>
      <c r="T413"/>
      <c r="U413"/>
    </row>
    <row r="414" spans="4:21" ht="15">
      <c r="D414"/>
      <c r="E414"/>
      <c r="L414"/>
      <c r="M414"/>
      <c r="T414"/>
      <c r="U414"/>
    </row>
    <row r="415" spans="4:21" ht="15">
      <c r="D415"/>
      <c r="E415"/>
      <c r="L415"/>
      <c r="M415"/>
      <c r="T415"/>
      <c r="U415"/>
    </row>
    <row r="416" spans="4:21" ht="15">
      <c r="D416"/>
      <c r="E416"/>
      <c r="L416"/>
      <c r="M416"/>
      <c r="T416"/>
      <c r="U416"/>
    </row>
    <row r="417" spans="4:21" ht="15">
      <c r="D417"/>
      <c r="E417"/>
      <c r="L417"/>
      <c r="M417"/>
      <c r="T417"/>
      <c r="U417"/>
    </row>
    <row r="418" spans="4:21" ht="15">
      <c r="D418"/>
      <c r="E418"/>
      <c r="L418"/>
      <c r="M418"/>
      <c r="T418"/>
      <c r="U418"/>
    </row>
    <row r="419" spans="4:21" ht="15">
      <c r="D419"/>
      <c r="E419"/>
      <c r="L419"/>
      <c r="M419"/>
      <c r="T419"/>
      <c r="U419"/>
    </row>
    <row r="420" spans="4:21" ht="15">
      <c r="D420"/>
      <c r="E420"/>
      <c r="L420"/>
      <c r="M420"/>
      <c r="T420"/>
      <c r="U420"/>
    </row>
    <row r="421" spans="4:21" ht="15">
      <c r="D421"/>
      <c r="E421"/>
      <c r="L421"/>
      <c r="M421"/>
      <c r="T421"/>
      <c r="U421"/>
    </row>
    <row r="422" spans="4:21" ht="15">
      <c r="D422"/>
      <c r="E422"/>
      <c r="L422"/>
      <c r="M422"/>
      <c r="T422"/>
      <c r="U422"/>
    </row>
    <row r="423" spans="4:21" ht="15">
      <c r="D423"/>
      <c r="E423"/>
      <c r="L423"/>
      <c r="M423"/>
      <c r="T423"/>
      <c r="U423"/>
    </row>
    <row r="424" spans="4:21" ht="15">
      <c r="D424"/>
      <c r="E424"/>
      <c r="L424"/>
      <c r="M424"/>
      <c r="T424"/>
      <c r="U424"/>
    </row>
    <row r="425" spans="4:21" ht="15">
      <c r="D425"/>
      <c r="E425"/>
      <c r="L425"/>
      <c r="M425"/>
      <c r="T425"/>
      <c r="U425"/>
    </row>
    <row r="426" spans="4:21" ht="15">
      <c r="D426"/>
      <c r="E426"/>
      <c r="L426"/>
      <c r="M426"/>
      <c r="T426"/>
      <c r="U426"/>
    </row>
    <row r="427" spans="4:21" ht="15">
      <c r="D427"/>
      <c r="E427"/>
      <c r="L427"/>
      <c r="M427"/>
      <c r="T427"/>
      <c r="U427"/>
    </row>
    <row r="428" spans="4:21" ht="15">
      <c r="D428"/>
      <c r="E428"/>
      <c r="L428"/>
      <c r="M428"/>
      <c r="T428"/>
      <c r="U428"/>
    </row>
    <row r="429" spans="4:21" ht="15">
      <c r="D429"/>
      <c r="E429"/>
      <c r="L429"/>
      <c r="M429"/>
      <c r="T429"/>
      <c r="U429"/>
    </row>
    <row r="430" spans="4:21" ht="15">
      <c r="D430"/>
      <c r="E430"/>
      <c r="L430"/>
      <c r="M430"/>
      <c r="T430"/>
      <c r="U430"/>
    </row>
    <row r="431" spans="4:21" ht="15">
      <c r="D431"/>
      <c r="E431"/>
      <c r="L431"/>
      <c r="M431"/>
      <c r="T431"/>
      <c r="U431"/>
    </row>
    <row r="432" spans="4:21" ht="15">
      <c r="D432"/>
      <c r="E432"/>
      <c r="L432"/>
      <c r="M432"/>
      <c r="T432"/>
      <c r="U432"/>
    </row>
    <row r="433" spans="4:21" ht="15">
      <c r="D433"/>
      <c r="E433"/>
      <c r="L433"/>
      <c r="M433"/>
      <c r="T433"/>
      <c r="U433"/>
    </row>
    <row r="434" spans="4:21" ht="15">
      <c r="D434"/>
      <c r="E434"/>
      <c r="L434"/>
      <c r="M434"/>
      <c r="T434"/>
      <c r="U434"/>
    </row>
    <row r="435" spans="4:21" ht="15">
      <c r="D435"/>
      <c r="E435"/>
      <c r="L435"/>
      <c r="M435"/>
      <c r="T435"/>
      <c r="U435"/>
    </row>
    <row r="436" spans="4:21" ht="15">
      <c r="D436"/>
      <c r="E436"/>
      <c r="L436"/>
      <c r="M436"/>
      <c r="T436"/>
      <c r="U436"/>
    </row>
    <row r="437" spans="4:21" ht="15">
      <c r="D437"/>
      <c r="E437"/>
      <c r="L437"/>
      <c r="M437"/>
      <c r="T437"/>
      <c r="U437"/>
    </row>
    <row r="438" spans="4:21" ht="15">
      <c r="D438"/>
      <c r="E438"/>
      <c r="L438"/>
      <c r="M438"/>
      <c r="T438"/>
      <c r="U438"/>
    </row>
    <row r="439" spans="4:21" ht="15">
      <c r="D439"/>
      <c r="E439"/>
      <c r="L439"/>
      <c r="M439"/>
      <c r="T439"/>
      <c r="U439"/>
    </row>
    <row r="440" spans="4:21" ht="15">
      <c r="D440"/>
      <c r="E440"/>
      <c r="L440"/>
      <c r="M440"/>
      <c r="T440"/>
      <c r="U440"/>
    </row>
    <row r="441" spans="4:21" ht="15">
      <c r="D441"/>
      <c r="E441"/>
      <c r="L441"/>
      <c r="M441"/>
      <c r="T441"/>
      <c r="U441"/>
    </row>
    <row r="442" spans="4:21" ht="15">
      <c r="D442"/>
      <c r="E442"/>
      <c r="L442"/>
      <c r="M442"/>
      <c r="T442"/>
      <c r="U442"/>
    </row>
    <row r="443" spans="4:21" ht="15">
      <c r="D443"/>
      <c r="E443"/>
      <c r="L443"/>
      <c r="M443"/>
      <c r="T443"/>
      <c r="U443"/>
    </row>
    <row r="444" spans="4:21" ht="15">
      <c r="D444"/>
      <c r="E444"/>
      <c r="L444"/>
      <c r="M444"/>
      <c r="T444"/>
      <c r="U444"/>
    </row>
    <row r="445" spans="4:21" ht="15">
      <c r="D445"/>
      <c r="E445"/>
      <c r="L445"/>
      <c r="M445"/>
      <c r="T445"/>
      <c r="U445"/>
    </row>
    <row r="446" spans="4:21" ht="15">
      <c r="D446"/>
      <c r="E446"/>
      <c r="L446"/>
      <c r="M446"/>
      <c r="T446"/>
      <c r="U446"/>
    </row>
    <row r="447" spans="4:21" ht="15">
      <c r="D447"/>
      <c r="E447"/>
      <c r="L447"/>
      <c r="M447"/>
      <c r="T447"/>
      <c r="U447"/>
    </row>
    <row r="448" spans="4:21" ht="15">
      <c r="D448"/>
      <c r="E448"/>
      <c r="L448"/>
      <c r="M448"/>
      <c r="T448"/>
      <c r="U448"/>
    </row>
    <row r="449" spans="4:21" ht="15">
      <c r="D449"/>
      <c r="E449"/>
      <c r="L449"/>
      <c r="M449"/>
      <c r="T449"/>
      <c r="U449"/>
    </row>
    <row r="450" spans="4:21" ht="15">
      <c r="D450"/>
      <c r="E450"/>
      <c r="L450"/>
      <c r="M450"/>
      <c r="T450"/>
      <c r="U450"/>
    </row>
    <row r="451" spans="4:21" ht="15">
      <c r="D451"/>
      <c r="E451"/>
      <c r="L451"/>
      <c r="M451"/>
      <c r="T451"/>
      <c r="U451"/>
    </row>
    <row r="452" spans="4:21" ht="15">
      <c r="D452"/>
      <c r="E452"/>
      <c r="L452"/>
      <c r="M452"/>
      <c r="T452"/>
      <c r="U452"/>
    </row>
    <row r="453" spans="4:21" ht="15">
      <c r="D453"/>
      <c r="E453"/>
      <c r="L453"/>
      <c r="M453"/>
      <c r="T453"/>
      <c r="U453"/>
    </row>
    <row r="454" spans="4:21" ht="15">
      <c r="D454"/>
      <c r="E454"/>
      <c r="L454"/>
      <c r="M454"/>
      <c r="T454"/>
      <c r="U454"/>
    </row>
    <row r="455" spans="4:21" ht="15">
      <c r="D455"/>
      <c r="E455"/>
      <c r="L455"/>
      <c r="M455"/>
      <c r="T455"/>
      <c r="U455"/>
    </row>
    <row r="456" spans="4:21" ht="15">
      <c r="D456"/>
      <c r="E456"/>
      <c r="L456"/>
      <c r="M456"/>
      <c r="T456"/>
      <c r="U456"/>
    </row>
    <row r="457" spans="4:21" ht="15">
      <c r="D457"/>
      <c r="E457"/>
      <c r="L457"/>
      <c r="M457"/>
      <c r="T457"/>
      <c r="U457"/>
    </row>
    <row r="458" spans="4:21" ht="15">
      <c r="D458"/>
      <c r="E458"/>
      <c r="L458"/>
      <c r="M458"/>
      <c r="T458"/>
      <c r="U458"/>
    </row>
    <row r="459" spans="4:21" ht="15">
      <c r="D459"/>
      <c r="E459"/>
      <c r="L459"/>
      <c r="M459"/>
      <c r="T459"/>
      <c r="U459"/>
    </row>
    <row r="460" spans="4:21" ht="15">
      <c r="D460"/>
      <c r="E460"/>
      <c r="L460"/>
      <c r="M460"/>
      <c r="T460"/>
      <c r="U460"/>
    </row>
    <row r="461" spans="4:21" ht="15">
      <c r="D461"/>
      <c r="E461"/>
      <c r="L461"/>
      <c r="M461"/>
      <c r="T461"/>
      <c r="U461"/>
    </row>
    <row r="462" spans="4:21" ht="15">
      <c r="D462"/>
      <c r="E462"/>
      <c r="L462"/>
      <c r="M462"/>
      <c r="T462"/>
      <c r="U462"/>
    </row>
    <row r="463" spans="4:21" ht="15">
      <c r="D463"/>
      <c r="E463"/>
      <c r="L463"/>
      <c r="M463"/>
      <c r="T463"/>
      <c r="U463"/>
    </row>
    <row r="464" spans="4:21" ht="15">
      <c r="D464"/>
      <c r="E464"/>
      <c r="L464"/>
      <c r="M464"/>
      <c r="T464"/>
      <c r="U464"/>
    </row>
    <row r="465" spans="4:21" ht="15">
      <c r="D465"/>
      <c r="E465"/>
      <c r="L465"/>
      <c r="M465"/>
      <c r="T465"/>
      <c r="U465"/>
    </row>
    <row r="466" spans="4:21" ht="15">
      <c r="D466"/>
      <c r="E466"/>
      <c r="L466"/>
      <c r="M466"/>
      <c r="T466"/>
      <c r="U466"/>
    </row>
    <row r="467" spans="4:21" ht="15">
      <c r="D467"/>
      <c r="E467"/>
      <c r="L467"/>
      <c r="M467"/>
      <c r="T467"/>
      <c r="U467"/>
    </row>
    <row r="468" spans="4:21" ht="15">
      <c r="D468"/>
      <c r="E468"/>
      <c r="L468"/>
      <c r="M468"/>
      <c r="T468"/>
      <c r="U468"/>
    </row>
    <row r="469" spans="4:21" ht="15">
      <c r="D469"/>
      <c r="E469"/>
      <c r="L469"/>
      <c r="M469"/>
      <c r="T469"/>
      <c r="U469"/>
    </row>
    <row r="470" spans="4:21" ht="15">
      <c r="D470"/>
      <c r="E470"/>
      <c r="L470"/>
      <c r="M470"/>
      <c r="T470"/>
      <c r="U470"/>
    </row>
    <row r="471" spans="4:21" ht="15">
      <c r="D471"/>
      <c r="E471"/>
      <c r="L471"/>
      <c r="M471"/>
      <c r="T471"/>
      <c r="U471"/>
    </row>
    <row r="472" spans="4:21" ht="15">
      <c r="D472"/>
      <c r="E472"/>
      <c r="L472"/>
      <c r="M472"/>
      <c r="T472"/>
      <c r="U472"/>
    </row>
    <row r="473" spans="4:21" ht="15">
      <c r="D473"/>
      <c r="E473"/>
      <c r="L473"/>
      <c r="M473"/>
      <c r="T473"/>
      <c r="U473"/>
    </row>
    <row r="474" spans="4:21" ht="15">
      <c r="D474"/>
      <c r="E474"/>
      <c r="L474"/>
      <c r="M474"/>
      <c r="T474"/>
      <c r="U474"/>
    </row>
    <row r="475" spans="4:21" ht="15">
      <c r="D475"/>
      <c r="E475"/>
      <c r="L475"/>
      <c r="M475"/>
      <c r="T475"/>
      <c r="U475"/>
    </row>
    <row r="476" spans="4:21" ht="15">
      <c r="D476"/>
      <c r="E476"/>
      <c r="L476"/>
      <c r="M476"/>
      <c r="T476"/>
      <c r="U476"/>
    </row>
    <row r="477" spans="4:21" ht="15">
      <c r="D477"/>
      <c r="E477"/>
      <c r="L477"/>
      <c r="M477"/>
      <c r="T477"/>
      <c r="U477"/>
    </row>
    <row r="478" spans="4:21" ht="15">
      <c r="D478"/>
      <c r="E478"/>
      <c r="L478"/>
      <c r="M478"/>
      <c r="T478"/>
      <c r="U478"/>
    </row>
    <row r="479" spans="4:21" ht="15">
      <c r="D479"/>
      <c r="E479"/>
      <c r="L479"/>
      <c r="M479"/>
      <c r="T479"/>
      <c r="U479"/>
    </row>
    <row r="480" spans="4:21" ht="15">
      <c r="D480"/>
      <c r="E480"/>
      <c r="L480"/>
      <c r="M480"/>
      <c r="T480"/>
      <c r="U480"/>
    </row>
    <row r="481" spans="4:21" ht="15">
      <c r="D481"/>
      <c r="E481"/>
      <c r="L481"/>
      <c r="M481"/>
      <c r="T481"/>
      <c r="U481"/>
    </row>
    <row r="482" spans="4:21" ht="15">
      <c r="D482"/>
      <c r="E482"/>
      <c r="L482"/>
      <c r="M482"/>
      <c r="T482"/>
      <c r="U482"/>
    </row>
    <row r="483" spans="4:21" ht="15">
      <c r="D483"/>
      <c r="E483"/>
      <c r="L483"/>
      <c r="M483"/>
      <c r="T483"/>
      <c r="U483"/>
    </row>
    <row r="484" spans="4:21" ht="15">
      <c r="D484"/>
      <c r="E484"/>
      <c r="L484"/>
      <c r="M484"/>
      <c r="T484"/>
      <c r="U484"/>
    </row>
    <row r="485" spans="4:21" ht="15">
      <c r="D485"/>
      <c r="E485"/>
      <c r="L485"/>
      <c r="M485"/>
      <c r="T485"/>
      <c r="U485"/>
    </row>
    <row r="486" spans="4:21" ht="15">
      <c r="D486"/>
      <c r="E486"/>
      <c r="L486"/>
      <c r="M486"/>
      <c r="T486"/>
      <c r="U486"/>
    </row>
    <row r="487" spans="4:21" ht="15">
      <c r="D487"/>
      <c r="E487"/>
      <c r="L487"/>
      <c r="M487"/>
      <c r="T487"/>
      <c r="U487"/>
    </row>
    <row r="488" spans="4:21" ht="15">
      <c r="D488"/>
      <c r="E488"/>
      <c r="L488"/>
      <c r="M488"/>
      <c r="T488"/>
      <c r="U488"/>
    </row>
    <row r="489" spans="4:21" ht="15">
      <c r="D489"/>
      <c r="E489"/>
      <c r="L489"/>
      <c r="M489"/>
      <c r="T489"/>
      <c r="U489"/>
    </row>
    <row r="490" spans="4:21" ht="15">
      <c r="D490"/>
      <c r="E490"/>
      <c r="L490"/>
      <c r="M490"/>
      <c r="T490"/>
      <c r="U490"/>
    </row>
    <row r="491" spans="4:21" ht="15">
      <c r="D491"/>
      <c r="E491"/>
      <c r="L491"/>
      <c r="M491"/>
      <c r="T491"/>
      <c r="U491"/>
    </row>
    <row r="492" spans="4:21" ht="15">
      <c r="D492"/>
      <c r="E492"/>
      <c r="L492"/>
      <c r="M492"/>
      <c r="T492"/>
      <c r="U492"/>
    </row>
    <row r="493" spans="4:21" ht="15">
      <c r="D493"/>
      <c r="E493"/>
      <c r="L493"/>
      <c r="M493"/>
      <c r="T493"/>
      <c r="U493"/>
    </row>
    <row r="494" spans="4:21" ht="15">
      <c r="D494"/>
      <c r="E494"/>
      <c r="L494"/>
      <c r="M494"/>
      <c r="T494"/>
      <c r="U494"/>
    </row>
    <row r="495" spans="4:21" ht="15">
      <c r="D495"/>
      <c r="E495"/>
      <c r="L495"/>
      <c r="M495"/>
      <c r="T495"/>
      <c r="U495"/>
    </row>
    <row r="496" spans="4:21" ht="15">
      <c r="D496"/>
      <c r="E496"/>
      <c r="L496"/>
      <c r="M496"/>
      <c r="T496"/>
      <c r="U496"/>
    </row>
    <row r="497" spans="4:21" ht="15">
      <c r="D497"/>
      <c r="E497"/>
      <c r="L497"/>
      <c r="M497"/>
      <c r="T497"/>
      <c r="U497"/>
    </row>
    <row r="498" spans="4:21" ht="15">
      <c r="D498"/>
      <c r="E498"/>
      <c r="L498"/>
      <c r="M498"/>
      <c r="T498"/>
      <c r="U498"/>
    </row>
    <row r="499" spans="4:21" ht="15">
      <c r="D499"/>
      <c r="E499"/>
      <c r="L499"/>
      <c r="M499"/>
      <c r="T499"/>
      <c r="U499"/>
    </row>
    <row r="500" spans="4:21" ht="15">
      <c r="D500"/>
      <c r="E500"/>
      <c r="L500"/>
      <c r="M500"/>
      <c r="T500"/>
      <c r="U500"/>
    </row>
    <row r="501" spans="4:21" ht="15">
      <c r="D501"/>
      <c r="E501"/>
      <c r="L501"/>
      <c r="M501"/>
      <c r="T501"/>
      <c r="U501"/>
    </row>
    <row r="502" spans="4:21" ht="15">
      <c r="D502"/>
      <c r="E502"/>
      <c r="L502"/>
      <c r="M502"/>
      <c r="T502"/>
      <c r="U502"/>
    </row>
    <row r="503" spans="4:21" ht="15">
      <c r="D503"/>
      <c r="E503"/>
      <c r="L503"/>
      <c r="M503"/>
      <c r="T503"/>
      <c r="U503"/>
    </row>
    <row r="504" spans="4:21" ht="15">
      <c r="D504"/>
      <c r="E504"/>
      <c r="L504"/>
      <c r="M504"/>
      <c r="T504"/>
      <c r="U504"/>
    </row>
    <row r="505" spans="4:21" ht="15">
      <c r="D505"/>
      <c r="E505"/>
      <c r="L505"/>
      <c r="M505"/>
      <c r="T505"/>
      <c r="U505"/>
    </row>
    <row r="506" spans="4:21" ht="15">
      <c r="D506"/>
      <c r="E506"/>
      <c r="L506"/>
      <c r="M506"/>
      <c r="T506"/>
      <c r="U506"/>
    </row>
    <row r="507" spans="4:21" ht="15">
      <c r="D507"/>
      <c r="E507"/>
      <c r="L507"/>
      <c r="M507"/>
      <c r="T507"/>
      <c r="U507"/>
    </row>
    <row r="508" spans="4:21" ht="15">
      <c r="D508"/>
      <c r="E508"/>
      <c r="L508"/>
      <c r="M508"/>
      <c r="T508"/>
      <c r="U508"/>
    </row>
    <row r="509" spans="4:21" ht="15">
      <c r="D509"/>
      <c r="E509"/>
      <c r="L509"/>
      <c r="M509"/>
      <c r="T509"/>
      <c r="U509"/>
    </row>
    <row r="510" spans="4:21" ht="15">
      <c r="D510"/>
      <c r="E510"/>
      <c r="L510"/>
      <c r="M510"/>
      <c r="T510"/>
      <c r="U510"/>
    </row>
    <row r="511" spans="4:21" ht="15">
      <c r="D511"/>
      <c r="E511"/>
      <c r="L511"/>
      <c r="M511"/>
      <c r="T511"/>
      <c r="U511"/>
    </row>
    <row r="512" spans="4:21" ht="15">
      <c r="D512"/>
      <c r="E512"/>
      <c r="L512"/>
      <c r="M512"/>
      <c r="T512"/>
      <c r="U512"/>
    </row>
    <row r="513" spans="4:21" ht="15">
      <c r="D513"/>
      <c r="E513"/>
      <c r="L513"/>
      <c r="M513"/>
      <c r="T513"/>
      <c r="U513"/>
    </row>
    <row r="514" spans="4:21" ht="15">
      <c r="D514"/>
      <c r="E514"/>
      <c r="L514"/>
      <c r="M514"/>
      <c r="T514"/>
      <c r="U514"/>
    </row>
    <row r="515" spans="4:21" ht="15">
      <c r="D515"/>
      <c r="E515"/>
      <c r="L515"/>
      <c r="M515"/>
      <c r="T515"/>
      <c r="U515"/>
    </row>
    <row r="516" spans="4:21" ht="15">
      <c r="D516"/>
      <c r="E516"/>
      <c r="L516"/>
      <c r="M516"/>
      <c r="T516"/>
      <c r="U516"/>
    </row>
    <row r="517" spans="4:21" ht="15">
      <c r="D517"/>
      <c r="E517"/>
      <c r="L517"/>
      <c r="M517"/>
      <c r="T517"/>
      <c r="U517"/>
    </row>
    <row r="518" spans="4:21" ht="15">
      <c r="D518"/>
      <c r="E518"/>
      <c r="L518"/>
      <c r="M518"/>
      <c r="T518"/>
      <c r="U518"/>
    </row>
    <row r="519" spans="4:21" ht="15">
      <c r="D519"/>
      <c r="E519"/>
      <c r="L519"/>
      <c r="M519"/>
      <c r="T519"/>
      <c r="U519"/>
    </row>
    <row r="520" spans="4:21" ht="15">
      <c r="D520"/>
      <c r="E520"/>
      <c r="L520"/>
      <c r="M520"/>
      <c r="T520"/>
      <c r="U520"/>
    </row>
    <row r="521" spans="4:21" ht="15">
      <c r="D521"/>
      <c r="E521"/>
      <c r="L521"/>
      <c r="M521"/>
      <c r="T521"/>
      <c r="U521"/>
    </row>
    <row r="522" spans="4:21" ht="15">
      <c r="D522"/>
      <c r="E522"/>
      <c r="L522"/>
      <c r="M522"/>
      <c r="T522"/>
      <c r="U522"/>
    </row>
    <row r="523" spans="4:21" ht="15">
      <c r="D523"/>
      <c r="E523"/>
      <c r="L523"/>
      <c r="M523"/>
      <c r="T523"/>
      <c r="U523"/>
    </row>
    <row r="524" spans="4:21" ht="15">
      <c r="D524"/>
      <c r="E524"/>
      <c r="L524"/>
      <c r="M524"/>
      <c r="T524"/>
      <c r="U524"/>
    </row>
    <row r="525" spans="4:21" ht="15">
      <c r="D525"/>
      <c r="E525"/>
      <c r="L525"/>
      <c r="M525"/>
      <c r="T525"/>
      <c r="U525"/>
    </row>
    <row r="526" spans="4:21" ht="15">
      <c r="D526"/>
      <c r="E526"/>
      <c r="L526"/>
      <c r="M526"/>
      <c r="T526"/>
      <c r="U526"/>
    </row>
    <row r="527" spans="4:21" ht="15">
      <c r="D527"/>
      <c r="E527"/>
      <c r="L527"/>
      <c r="M527"/>
      <c r="T527"/>
      <c r="U527"/>
    </row>
    <row r="528" spans="4:21" ht="15">
      <c r="D528"/>
      <c r="E528"/>
      <c r="L528"/>
      <c r="M528"/>
      <c r="T528"/>
      <c r="U528"/>
    </row>
    <row r="529" spans="4:21" ht="15">
      <c r="D529"/>
      <c r="E529"/>
      <c r="L529"/>
      <c r="M529"/>
      <c r="T529"/>
      <c r="U529"/>
    </row>
    <row r="530" spans="4:21" ht="15">
      <c r="D530"/>
      <c r="E530"/>
      <c r="L530"/>
      <c r="M530"/>
      <c r="T530"/>
      <c r="U530"/>
    </row>
    <row r="531" spans="4:21" ht="15">
      <c r="D531"/>
      <c r="E531"/>
      <c r="L531"/>
      <c r="M531"/>
      <c r="T531"/>
      <c r="U531"/>
    </row>
    <row r="532" spans="4:21" ht="15">
      <c r="D532"/>
      <c r="E532"/>
      <c r="L532"/>
      <c r="M532"/>
      <c r="T532"/>
      <c r="U532"/>
    </row>
    <row r="533" spans="4:21" ht="15">
      <c r="D533"/>
      <c r="E533"/>
      <c r="L533"/>
      <c r="M533"/>
      <c r="T533"/>
      <c r="U533"/>
    </row>
    <row r="534" spans="4:21" ht="15">
      <c r="D534"/>
      <c r="E534"/>
      <c r="L534"/>
      <c r="M534"/>
      <c r="T534"/>
      <c r="U534"/>
    </row>
    <row r="535" spans="4:21" ht="15">
      <c r="D535"/>
      <c r="E535"/>
      <c r="L535"/>
      <c r="M535"/>
      <c r="T535"/>
      <c r="U535"/>
    </row>
    <row r="536" spans="4:21" ht="15">
      <c r="D536"/>
      <c r="E536"/>
      <c r="L536"/>
      <c r="M536"/>
      <c r="T536"/>
      <c r="U536"/>
    </row>
    <row r="537" spans="4:21" ht="15">
      <c r="D537"/>
      <c r="E537"/>
      <c r="L537"/>
      <c r="M537"/>
      <c r="T537"/>
      <c r="U537"/>
    </row>
    <row r="538" spans="4:21" ht="15">
      <c r="D538"/>
      <c r="E538"/>
      <c r="L538"/>
      <c r="M538"/>
      <c r="T538"/>
      <c r="U538"/>
    </row>
    <row r="539" spans="4:21" ht="15">
      <c r="D539"/>
      <c r="E539"/>
      <c r="L539"/>
      <c r="M539"/>
      <c r="T539"/>
      <c r="U539"/>
    </row>
    <row r="540" spans="4:21" ht="15">
      <c r="D540"/>
      <c r="E540"/>
      <c r="L540"/>
      <c r="M540"/>
      <c r="T540"/>
      <c r="U540"/>
    </row>
    <row r="541" spans="4:21" ht="15">
      <c r="D541"/>
      <c r="E541"/>
      <c r="L541"/>
      <c r="M541"/>
      <c r="T541"/>
      <c r="U541"/>
    </row>
    <row r="542" spans="4:21" ht="15">
      <c r="D542"/>
      <c r="E542"/>
      <c r="L542"/>
      <c r="M542"/>
      <c r="T542"/>
      <c r="U542"/>
    </row>
    <row r="543" spans="4:21" ht="15">
      <c r="D543"/>
      <c r="E543"/>
      <c r="L543"/>
      <c r="M543"/>
      <c r="T543"/>
      <c r="U543"/>
    </row>
    <row r="544" spans="4:21" ht="15">
      <c r="D544"/>
      <c r="E544"/>
      <c r="L544"/>
      <c r="M544"/>
      <c r="T544"/>
      <c r="U544"/>
    </row>
    <row r="545" spans="4:21" ht="15">
      <c r="D545"/>
      <c r="E545"/>
      <c r="L545"/>
      <c r="M545"/>
      <c r="T545"/>
      <c r="U545"/>
    </row>
    <row r="546" spans="4:21" ht="15">
      <c r="D546"/>
      <c r="E546"/>
      <c r="L546"/>
      <c r="M546"/>
      <c r="T546"/>
      <c r="U546"/>
    </row>
    <row r="547" spans="4:21" ht="15">
      <c r="D547"/>
      <c r="E547"/>
      <c r="L547"/>
      <c r="M547"/>
      <c r="T547"/>
      <c r="U547"/>
    </row>
    <row r="548" spans="4:21" ht="15">
      <c r="D548"/>
      <c r="E548"/>
      <c r="L548"/>
      <c r="M548"/>
      <c r="T548"/>
      <c r="U548"/>
    </row>
    <row r="549" spans="4:21" ht="15">
      <c r="D549"/>
      <c r="E549"/>
      <c r="L549"/>
      <c r="M549"/>
      <c r="T549"/>
      <c r="U549"/>
    </row>
    <row r="550" spans="4:21" ht="15">
      <c r="D550"/>
      <c r="E550"/>
      <c r="L550"/>
      <c r="M550"/>
      <c r="T550"/>
      <c r="U550"/>
    </row>
    <row r="551" spans="4:21" ht="15">
      <c r="D551"/>
      <c r="E551"/>
      <c r="L551"/>
      <c r="M551"/>
      <c r="T551"/>
      <c r="U551"/>
    </row>
    <row r="552" spans="4:21" ht="15">
      <c r="D552"/>
      <c r="E552"/>
      <c r="L552"/>
      <c r="M552"/>
      <c r="T552"/>
      <c r="U552"/>
    </row>
    <row r="553" spans="4:21" ht="15">
      <c r="D553"/>
      <c r="E553"/>
      <c r="L553"/>
      <c r="M553"/>
      <c r="T553"/>
      <c r="U553"/>
    </row>
    <row r="554" spans="4:21" ht="15">
      <c r="D554"/>
      <c r="E554"/>
      <c r="L554"/>
      <c r="M554"/>
      <c r="T554"/>
      <c r="U554"/>
    </row>
    <row r="555" spans="4:21" ht="15">
      <c r="D555"/>
      <c r="E555"/>
      <c r="L555"/>
      <c r="M555"/>
      <c r="T555"/>
      <c r="U555"/>
    </row>
    <row r="556" spans="4:21" ht="15">
      <c r="D556"/>
      <c r="E556"/>
      <c r="L556"/>
      <c r="M556"/>
      <c r="T556"/>
      <c r="U556"/>
    </row>
    <row r="557" spans="4:21" ht="15">
      <c r="D557"/>
      <c r="E557"/>
      <c r="L557"/>
      <c r="M557"/>
      <c r="T557"/>
      <c r="U557"/>
    </row>
    <row r="558" spans="4:21" ht="15">
      <c r="D558"/>
      <c r="E558"/>
      <c r="L558"/>
      <c r="M558"/>
      <c r="T558"/>
      <c r="U558"/>
    </row>
    <row r="559" spans="4:21" ht="15">
      <c r="D559"/>
      <c r="E559"/>
      <c r="L559"/>
      <c r="M559"/>
      <c r="T559"/>
      <c r="U559"/>
    </row>
    <row r="560" spans="4:21" ht="15">
      <c r="D560"/>
      <c r="E560"/>
      <c r="L560"/>
      <c r="M560"/>
      <c r="T560"/>
      <c r="U560"/>
    </row>
    <row r="561" spans="4:21" ht="15">
      <c r="D561"/>
      <c r="E561"/>
      <c r="L561"/>
      <c r="M561"/>
      <c r="T561"/>
      <c r="U561"/>
    </row>
    <row r="562" spans="4:21" ht="15">
      <c r="D562"/>
      <c r="E562"/>
      <c r="L562"/>
      <c r="M562"/>
      <c r="T562"/>
      <c r="U562"/>
    </row>
    <row r="563" spans="4:21" ht="15">
      <c r="D563"/>
      <c r="E563"/>
      <c r="L563"/>
      <c r="M563"/>
      <c r="T563"/>
      <c r="U563"/>
    </row>
    <row r="564" spans="4:21" ht="15">
      <c r="D564"/>
      <c r="E564"/>
      <c r="L564"/>
      <c r="M564"/>
      <c r="T564"/>
      <c r="U564"/>
    </row>
    <row r="565" spans="4:21" ht="15">
      <c r="D565"/>
      <c r="E565"/>
      <c r="L565"/>
      <c r="M565"/>
      <c r="T565"/>
      <c r="U565"/>
    </row>
    <row r="566" spans="4:21" ht="15">
      <c r="D566"/>
      <c r="E566"/>
      <c r="L566"/>
      <c r="M566"/>
      <c r="T566"/>
      <c r="U566"/>
    </row>
    <row r="567" spans="4:21" ht="15">
      <c r="D567"/>
      <c r="E567"/>
      <c r="L567"/>
      <c r="M567"/>
      <c r="T567"/>
      <c r="U567"/>
    </row>
    <row r="568" spans="4:21" ht="15">
      <c r="D568"/>
      <c r="E568"/>
      <c r="L568"/>
      <c r="M568"/>
      <c r="T568"/>
      <c r="U568"/>
    </row>
    <row r="569" spans="4:21" ht="15">
      <c r="D569"/>
      <c r="E569"/>
      <c r="L569"/>
      <c r="M569"/>
      <c r="T569"/>
      <c r="U569"/>
    </row>
    <row r="570" spans="4:21" ht="15">
      <c r="D570"/>
      <c r="E570"/>
      <c r="L570"/>
      <c r="M570"/>
      <c r="T570"/>
      <c r="U570"/>
    </row>
    <row r="571" spans="4:21" ht="15">
      <c r="D571"/>
      <c r="E571"/>
      <c r="L571"/>
      <c r="M571"/>
      <c r="T571"/>
      <c r="U571"/>
    </row>
    <row r="572" spans="4:21" ht="15">
      <c r="D572"/>
      <c r="E572"/>
      <c r="L572"/>
      <c r="M572"/>
      <c r="T572"/>
      <c r="U572"/>
    </row>
    <row r="573" spans="4:21" ht="15">
      <c r="D573"/>
      <c r="E573"/>
      <c r="L573"/>
      <c r="M573"/>
      <c r="T573"/>
      <c r="U573"/>
    </row>
    <row r="574" spans="4:21" ht="15">
      <c r="D574"/>
      <c r="E574"/>
      <c r="L574"/>
      <c r="M574"/>
      <c r="T574"/>
      <c r="U574"/>
    </row>
    <row r="575" spans="4:21" ht="15">
      <c r="D575"/>
      <c r="E575"/>
      <c r="L575"/>
      <c r="M575"/>
      <c r="T575"/>
      <c r="U575"/>
    </row>
    <row r="576" spans="4:21" ht="15">
      <c r="D576"/>
      <c r="E576"/>
      <c r="L576"/>
      <c r="M576"/>
      <c r="T576"/>
      <c r="U576"/>
    </row>
    <row r="577" spans="4:21" ht="15">
      <c r="D577"/>
      <c r="E577"/>
      <c r="L577"/>
      <c r="M577"/>
      <c r="T577"/>
      <c r="U577"/>
    </row>
    <row r="578" spans="4:21" ht="15">
      <c r="D578"/>
      <c r="E578"/>
      <c r="L578"/>
      <c r="M578"/>
      <c r="T578"/>
      <c r="U578"/>
    </row>
    <row r="579" spans="4:21" ht="15">
      <c r="D579"/>
      <c r="E579"/>
      <c r="L579"/>
      <c r="M579"/>
      <c r="T579"/>
      <c r="U579"/>
    </row>
    <row r="580" spans="4:21" ht="15">
      <c r="D580"/>
      <c r="E580"/>
      <c r="L580"/>
      <c r="M580"/>
      <c r="T580"/>
      <c r="U580"/>
    </row>
    <row r="581" spans="4:21" ht="15">
      <c r="D581"/>
      <c r="E581"/>
      <c r="L581"/>
      <c r="M581"/>
      <c r="T581"/>
      <c r="U581"/>
    </row>
    <row r="582" spans="4:21" ht="15">
      <c r="D582"/>
      <c r="E582"/>
      <c r="L582"/>
      <c r="M582"/>
      <c r="T582"/>
      <c r="U582"/>
    </row>
    <row r="583" spans="4:21" ht="15">
      <c r="D583"/>
      <c r="E583"/>
      <c r="L583"/>
      <c r="M583"/>
      <c r="T583"/>
      <c r="U583"/>
    </row>
    <row r="584" spans="4:21" ht="15">
      <c r="D584"/>
      <c r="E584"/>
      <c r="L584"/>
      <c r="M584"/>
      <c r="T584"/>
      <c r="U584"/>
    </row>
    <row r="585" spans="4:21" ht="15">
      <c r="D585"/>
      <c r="E585"/>
      <c r="L585"/>
      <c r="M585"/>
      <c r="T585"/>
      <c r="U585"/>
    </row>
    <row r="586" spans="4:21" ht="15">
      <c r="D586"/>
      <c r="E586"/>
      <c r="L586"/>
      <c r="M586"/>
      <c r="T586"/>
      <c r="U586"/>
    </row>
    <row r="587" spans="4:21" ht="15">
      <c r="D587"/>
      <c r="E587"/>
      <c r="L587"/>
      <c r="M587"/>
      <c r="T587"/>
      <c r="U587"/>
    </row>
    <row r="588" spans="4:21" ht="15">
      <c r="D588"/>
      <c r="E588"/>
      <c r="L588"/>
      <c r="M588"/>
      <c r="T588"/>
      <c r="U588"/>
    </row>
    <row r="589" spans="4:21" ht="15">
      <c r="D589"/>
      <c r="E589"/>
      <c r="L589"/>
      <c r="M589"/>
      <c r="T589"/>
      <c r="U589"/>
    </row>
    <row r="590" spans="4:21" ht="15">
      <c r="D590"/>
      <c r="E590"/>
      <c r="L590"/>
      <c r="M590"/>
      <c r="T590"/>
      <c r="U590"/>
    </row>
    <row r="591" spans="4:21" ht="15">
      <c r="D591"/>
      <c r="E591"/>
      <c r="L591"/>
      <c r="M591"/>
      <c r="T591"/>
      <c r="U591"/>
    </row>
    <row r="592" spans="4:21" ht="15">
      <c r="D592"/>
      <c r="E592"/>
      <c r="L592"/>
      <c r="M592"/>
      <c r="T592"/>
      <c r="U592"/>
    </row>
    <row r="593" spans="4:21" ht="15">
      <c r="D593"/>
      <c r="E593"/>
      <c r="L593"/>
      <c r="M593"/>
      <c r="T593"/>
      <c r="U593"/>
    </row>
    <row r="594" spans="4:21" ht="15">
      <c r="D594"/>
      <c r="E594"/>
      <c r="L594"/>
      <c r="M594"/>
      <c r="T594"/>
      <c r="U594"/>
    </row>
    <row r="595" spans="4:21" ht="15">
      <c r="D595"/>
      <c r="E595"/>
      <c r="L595"/>
      <c r="M595"/>
      <c r="T595"/>
      <c r="U595"/>
    </row>
    <row r="596" spans="4:21" ht="15">
      <c r="D596"/>
      <c r="E596"/>
      <c r="L596"/>
      <c r="M596"/>
      <c r="T596"/>
      <c r="U596"/>
    </row>
    <row r="597" spans="4:21" ht="15">
      <c r="D597"/>
      <c r="E597"/>
      <c r="L597"/>
      <c r="M597"/>
      <c r="T597"/>
      <c r="U597"/>
    </row>
    <row r="598" spans="4:21" ht="15">
      <c r="D598"/>
      <c r="E598"/>
      <c r="L598"/>
      <c r="M598"/>
      <c r="T598"/>
      <c r="U598"/>
    </row>
    <row r="599" spans="4:21" ht="15">
      <c r="D599"/>
      <c r="E599"/>
      <c r="L599"/>
      <c r="M599"/>
      <c r="T599"/>
      <c r="U599"/>
    </row>
    <row r="600" spans="4:21" ht="15">
      <c r="D600"/>
      <c r="E600"/>
      <c r="L600"/>
      <c r="M600"/>
      <c r="T600"/>
      <c r="U600"/>
    </row>
    <row r="601" spans="4:21" ht="15">
      <c r="D601"/>
      <c r="E601"/>
      <c r="L601"/>
      <c r="M601"/>
      <c r="T601"/>
      <c r="U601"/>
    </row>
    <row r="602" spans="4:21" ht="15">
      <c r="D602"/>
      <c r="E602"/>
      <c r="L602"/>
      <c r="M602"/>
      <c r="T602"/>
      <c r="U602"/>
    </row>
    <row r="603" spans="4:21" ht="15">
      <c r="D603"/>
      <c r="E603"/>
      <c r="L603"/>
      <c r="M603"/>
      <c r="T603"/>
      <c r="U603"/>
    </row>
    <row r="604" spans="4:21" ht="15">
      <c r="D604"/>
      <c r="E604"/>
      <c r="L604"/>
      <c r="M604"/>
      <c r="T604"/>
      <c r="U604"/>
    </row>
    <row r="605" spans="4:21" ht="15">
      <c r="D605"/>
      <c r="E605"/>
      <c r="L605"/>
      <c r="M605"/>
      <c r="T605"/>
      <c r="U605"/>
    </row>
    <row r="606" spans="4:21" ht="15">
      <c r="D606"/>
      <c r="E606"/>
      <c r="L606"/>
      <c r="M606"/>
      <c r="T606"/>
      <c r="U606"/>
    </row>
    <row r="607" spans="4:21" ht="15">
      <c r="D607"/>
      <c r="E607"/>
      <c r="L607"/>
      <c r="M607"/>
      <c r="T607"/>
      <c r="U607"/>
    </row>
    <row r="608" spans="4:21" ht="15">
      <c r="D608"/>
      <c r="E608"/>
      <c r="L608"/>
      <c r="M608"/>
      <c r="T608"/>
      <c r="U608"/>
    </row>
    <row r="609" spans="4:21" ht="15">
      <c r="D609"/>
      <c r="E609"/>
      <c r="L609"/>
      <c r="M609"/>
      <c r="T609"/>
      <c r="U609"/>
    </row>
    <row r="610" spans="4:21" ht="15">
      <c r="D610"/>
      <c r="E610"/>
      <c r="L610"/>
      <c r="M610"/>
      <c r="T610"/>
      <c r="U610"/>
    </row>
    <row r="611" spans="4:21" ht="15">
      <c r="D611"/>
      <c r="E611"/>
      <c r="L611"/>
      <c r="M611"/>
      <c r="T611"/>
      <c r="U611"/>
    </row>
    <row r="612" spans="4:21" ht="15">
      <c r="D612"/>
      <c r="E612"/>
      <c r="L612"/>
      <c r="M612"/>
      <c r="T612"/>
      <c r="U612"/>
    </row>
    <row r="613" spans="4:21" ht="15">
      <c r="D613"/>
      <c r="E613"/>
      <c r="L613"/>
      <c r="M613"/>
      <c r="T613"/>
      <c r="U613"/>
    </row>
    <row r="614" spans="4:21" ht="15">
      <c r="D614"/>
      <c r="E614"/>
      <c r="L614"/>
      <c r="M614"/>
      <c r="T614"/>
      <c r="U614"/>
    </row>
    <row r="615" spans="4:21" ht="15">
      <c r="D615"/>
      <c r="E615"/>
      <c r="L615"/>
      <c r="M615"/>
      <c r="T615"/>
      <c r="U615"/>
    </row>
    <row r="616" spans="4:21" ht="15">
      <c r="D616"/>
      <c r="E616"/>
      <c r="L616"/>
      <c r="M616"/>
      <c r="T616"/>
      <c r="U616"/>
    </row>
    <row r="617" spans="4:21" ht="15">
      <c r="D617"/>
      <c r="E617"/>
      <c r="L617"/>
      <c r="M617"/>
      <c r="T617"/>
      <c r="U617"/>
    </row>
    <row r="618" spans="4:21" ht="15">
      <c r="D618"/>
      <c r="E618"/>
      <c r="L618"/>
      <c r="M618"/>
      <c r="T618"/>
      <c r="U618"/>
    </row>
    <row r="619" spans="4:21" ht="15">
      <c r="D619"/>
      <c r="E619"/>
      <c r="L619"/>
      <c r="M619"/>
      <c r="T619"/>
      <c r="U619"/>
    </row>
    <row r="620" spans="4:21" ht="15">
      <c r="D620"/>
      <c r="E620"/>
      <c r="L620"/>
      <c r="M620"/>
      <c r="T620"/>
      <c r="U620"/>
    </row>
    <row r="621" spans="4:21" ht="15">
      <c r="D621"/>
      <c r="E621"/>
      <c r="L621"/>
      <c r="M621"/>
      <c r="T621"/>
      <c r="U621"/>
    </row>
    <row r="622" spans="4:21" ht="15">
      <c r="D622"/>
      <c r="E622"/>
      <c r="L622"/>
      <c r="M622"/>
      <c r="T622"/>
      <c r="U622"/>
    </row>
    <row r="623" spans="4:21" ht="15">
      <c r="D623"/>
      <c r="E623"/>
      <c r="L623"/>
      <c r="M623"/>
      <c r="T623"/>
      <c r="U623"/>
    </row>
    <row r="624" spans="4:21" ht="15">
      <c r="D624"/>
      <c r="E624"/>
      <c r="L624"/>
      <c r="M624"/>
      <c r="T624"/>
      <c r="U624"/>
    </row>
    <row r="625" spans="4:21" ht="15">
      <c r="D625"/>
      <c r="E625"/>
      <c r="L625"/>
      <c r="M625"/>
      <c r="T625"/>
      <c r="U625"/>
    </row>
    <row r="626" spans="4:21" ht="15">
      <c r="D626"/>
      <c r="E626"/>
      <c r="L626"/>
      <c r="M626"/>
      <c r="T626"/>
      <c r="U626"/>
    </row>
    <row r="627" spans="4:21" ht="15">
      <c r="D627"/>
      <c r="E627"/>
      <c r="L627"/>
      <c r="M627"/>
      <c r="T627"/>
      <c r="U627"/>
    </row>
    <row r="628" spans="4:21" ht="15">
      <c r="D628"/>
      <c r="E628"/>
      <c r="L628"/>
      <c r="M628"/>
      <c r="T628"/>
      <c r="U628"/>
    </row>
    <row r="629" spans="4:21" ht="15">
      <c r="D629"/>
      <c r="E629"/>
      <c r="L629"/>
      <c r="M629"/>
      <c r="T629"/>
      <c r="U629"/>
    </row>
    <row r="630" spans="4:21" ht="15">
      <c r="D630"/>
      <c r="E630"/>
      <c r="L630"/>
      <c r="M630"/>
      <c r="T630"/>
      <c r="U630"/>
    </row>
    <row r="631" spans="4:21" ht="15">
      <c r="D631"/>
      <c r="E631"/>
      <c r="L631"/>
      <c r="M631"/>
      <c r="T631"/>
      <c r="U631"/>
    </row>
    <row r="632" spans="4:21" ht="15">
      <c r="D632"/>
      <c r="E632"/>
      <c r="L632"/>
      <c r="M632"/>
      <c r="T632"/>
      <c r="U632"/>
    </row>
    <row r="633" spans="4:21" ht="15">
      <c r="D633"/>
      <c r="E633"/>
      <c r="L633"/>
      <c r="M633"/>
      <c r="T633"/>
      <c r="U633"/>
    </row>
    <row r="634" spans="4:21" ht="15">
      <c r="D634"/>
      <c r="E634"/>
      <c r="L634"/>
      <c r="M634"/>
      <c r="T634"/>
      <c r="U634"/>
    </row>
    <row r="635" spans="4:21" ht="15">
      <c r="D635"/>
      <c r="E635"/>
      <c r="L635"/>
      <c r="M635"/>
      <c r="T635"/>
      <c r="U635"/>
    </row>
    <row r="636" spans="4:21" ht="15">
      <c r="D636"/>
      <c r="E636"/>
      <c r="L636"/>
      <c r="M636"/>
      <c r="T636"/>
      <c r="U636"/>
    </row>
    <row r="637" spans="4:21" ht="15">
      <c r="D637"/>
      <c r="E637"/>
      <c r="L637"/>
      <c r="M637"/>
      <c r="T637"/>
      <c r="U637"/>
    </row>
    <row r="638" spans="4:21" ht="15">
      <c r="D638"/>
      <c r="E638"/>
      <c r="L638"/>
      <c r="M638"/>
      <c r="T638"/>
      <c r="U638"/>
    </row>
    <row r="639" spans="4:21" ht="15">
      <c r="D639"/>
      <c r="E639"/>
      <c r="L639"/>
      <c r="M639"/>
      <c r="T639"/>
      <c r="U639"/>
    </row>
    <row r="640" spans="4:21" ht="15">
      <c r="D640"/>
      <c r="E640"/>
      <c r="L640"/>
      <c r="M640"/>
      <c r="T640"/>
      <c r="U640"/>
    </row>
    <row r="641" spans="4:21" ht="15">
      <c r="D641"/>
      <c r="E641"/>
      <c r="L641"/>
      <c r="M641"/>
      <c r="T641"/>
      <c r="U641"/>
    </row>
    <row r="642" spans="4:21" ht="15">
      <c r="D642"/>
      <c r="E642"/>
      <c r="L642"/>
      <c r="M642"/>
      <c r="T642"/>
      <c r="U642"/>
    </row>
    <row r="643" spans="4:21" ht="15">
      <c r="D643"/>
      <c r="E643"/>
      <c r="L643"/>
      <c r="M643"/>
      <c r="T643"/>
      <c r="U643"/>
    </row>
    <row r="644" spans="4:21" ht="15">
      <c r="D644"/>
      <c r="E644"/>
      <c r="L644"/>
      <c r="M644"/>
      <c r="T644"/>
      <c r="U644"/>
    </row>
    <row r="645" spans="4:21" ht="15">
      <c r="D645"/>
      <c r="E645"/>
      <c r="L645"/>
      <c r="M645"/>
      <c r="T645"/>
      <c r="U645"/>
    </row>
    <row r="646" spans="4:21" ht="15">
      <c r="D646"/>
      <c r="E646"/>
      <c r="L646"/>
      <c r="M646"/>
      <c r="T646"/>
      <c r="U646"/>
    </row>
    <row r="647" spans="4:21" ht="15">
      <c r="D647"/>
      <c r="E647"/>
      <c r="L647"/>
      <c r="M647"/>
      <c r="T647"/>
      <c r="U647"/>
    </row>
    <row r="648" spans="4:21" ht="15">
      <c r="D648"/>
      <c r="E648"/>
      <c r="L648"/>
      <c r="M648"/>
      <c r="T648"/>
      <c r="U648"/>
    </row>
    <row r="649" spans="4:21" ht="15">
      <c r="D649"/>
      <c r="E649"/>
      <c r="L649"/>
      <c r="M649"/>
      <c r="T649"/>
      <c r="U649"/>
    </row>
    <row r="650" spans="4:21" ht="15">
      <c r="D650"/>
      <c r="E650"/>
      <c r="L650"/>
      <c r="M650"/>
      <c r="T650"/>
      <c r="U650"/>
    </row>
    <row r="651" spans="4:21" ht="15">
      <c r="D651"/>
      <c r="E651"/>
      <c r="L651"/>
      <c r="M651"/>
      <c r="T651"/>
      <c r="U651"/>
    </row>
    <row r="652" spans="4:21" ht="15">
      <c r="D652"/>
      <c r="E652"/>
      <c r="L652"/>
      <c r="M652"/>
      <c r="T652"/>
      <c r="U652"/>
    </row>
    <row r="653" spans="4:21" ht="15">
      <c r="D653"/>
      <c r="E653"/>
      <c r="L653"/>
      <c r="M653"/>
      <c r="T653"/>
      <c r="U653"/>
    </row>
    <row r="654" spans="4:21" ht="15">
      <c r="D654"/>
      <c r="E654"/>
      <c r="L654"/>
      <c r="M654"/>
      <c r="T654"/>
      <c r="U654"/>
    </row>
    <row r="655" spans="4:21" ht="15">
      <c r="D655"/>
      <c r="E655"/>
      <c r="L655"/>
      <c r="M655"/>
      <c r="T655"/>
      <c r="U655"/>
    </row>
    <row r="656" spans="4:21" ht="15">
      <c r="D656"/>
      <c r="E656"/>
      <c r="L656"/>
      <c r="M656"/>
      <c r="T656"/>
      <c r="U656"/>
    </row>
    <row r="657" spans="4:21" ht="15">
      <c r="D657"/>
      <c r="E657"/>
      <c r="L657"/>
      <c r="M657"/>
      <c r="T657"/>
      <c r="U657"/>
    </row>
    <row r="658" spans="4:21" ht="15">
      <c r="D658"/>
      <c r="E658"/>
      <c r="L658"/>
      <c r="M658"/>
      <c r="T658"/>
      <c r="U658"/>
    </row>
    <row r="659" spans="4:21" ht="15">
      <c r="D659"/>
      <c r="E659"/>
      <c r="L659"/>
      <c r="M659"/>
      <c r="T659"/>
      <c r="U659"/>
    </row>
    <row r="660" spans="4:21" ht="15">
      <c r="D660"/>
      <c r="E660"/>
      <c r="L660"/>
      <c r="M660"/>
      <c r="T660"/>
      <c r="U660"/>
    </row>
    <row r="661" spans="4:21" ht="15">
      <c r="D661"/>
      <c r="E661"/>
      <c r="L661"/>
      <c r="M661"/>
      <c r="T661"/>
      <c r="U661"/>
    </row>
    <row r="662" spans="4:21" ht="15">
      <c r="D662"/>
      <c r="E662"/>
      <c r="L662"/>
      <c r="M662"/>
      <c r="T662"/>
      <c r="U662"/>
    </row>
    <row r="663" spans="4:21" ht="15">
      <c r="D663"/>
      <c r="E663"/>
      <c r="L663"/>
      <c r="M663"/>
      <c r="T663"/>
      <c r="U663"/>
    </row>
    <row r="664" spans="4:21" ht="15">
      <c r="D664"/>
      <c r="E664"/>
      <c r="L664"/>
      <c r="M664"/>
      <c r="T664"/>
      <c r="U664"/>
    </row>
    <row r="665" spans="4:21" ht="15">
      <c r="D665"/>
      <c r="E665"/>
      <c r="L665"/>
      <c r="M665"/>
      <c r="T665"/>
      <c r="U665"/>
    </row>
    <row r="666" spans="4:21" ht="15">
      <c r="D666"/>
      <c r="E666"/>
      <c r="L666"/>
      <c r="M666"/>
      <c r="T666"/>
      <c r="U666"/>
    </row>
    <row r="667" spans="4:21" ht="15">
      <c r="D667"/>
      <c r="E667"/>
      <c r="L667"/>
      <c r="M667"/>
      <c r="T667"/>
      <c r="U667"/>
    </row>
    <row r="668" spans="4:21" ht="15">
      <c r="D668"/>
      <c r="E668"/>
      <c r="L668"/>
      <c r="M668"/>
      <c r="T668"/>
      <c r="U668"/>
    </row>
    <row r="669" spans="4:21" ht="15">
      <c r="D669"/>
      <c r="E669"/>
      <c r="L669"/>
      <c r="M669"/>
      <c r="T669"/>
      <c r="U669"/>
    </row>
    <row r="670" spans="4:21" ht="15">
      <c r="D670"/>
      <c r="E670"/>
      <c r="L670"/>
      <c r="M670"/>
      <c r="T670"/>
      <c r="U670"/>
    </row>
    <row r="671" spans="4:21" ht="15">
      <c r="D671"/>
      <c r="E671"/>
      <c r="L671"/>
      <c r="M671"/>
      <c r="T671"/>
      <c r="U671"/>
    </row>
    <row r="672" spans="4:21" ht="15">
      <c r="D672"/>
      <c r="E672"/>
      <c r="L672"/>
      <c r="M672"/>
      <c r="T672"/>
      <c r="U672"/>
    </row>
    <row r="673" spans="4:21" ht="15">
      <c r="D673"/>
      <c r="E673"/>
      <c r="L673"/>
      <c r="M673"/>
      <c r="T673"/>
      <c r="U673"/>
    </row>
    <row r="674" spans="4:21" ht="15">
      <c r="D674"/>
      <c r="E674"/>
      <c r="L674"/>
      <c r="M674"/>
      <c r="T674"/>
      <c r="U674"/>
    </row>
    <row r="675" spans="4:21" ht="15">
      <c r="D675"/>
      <c r="E675"/>
      <c r="L675"/>
      <c r="M675"/>
      <c r="T675"/>
      <c r="U675"/>
    </row>
    <row r="676" spans="4:21" ht="15">
      <c r="D676"/>
      <c r="E676"/>
      <c r="L676"/>
      <c r="M676"/>
      <c r="T676"/>
      <c r="U676"/>
    </row>
    <row r="677" spans="4:21" ht="15">
      <c r="D677"/>
      <c r="E677"/>
      <c r="L677"/>
      <c r="M677"/>
      <c r="T677"/>
      <c r="U677"/>
    </row>
    <row r="678" spans="4:21" ht="15">
      <c r="D678"/>
      <c r="E678"/>
      <c r="L678"/>
      <c r="M678"/>
      <c r="T678"/>
      <c r="U678"/>
    </row>
    <row r="679" spans="4:21" ht="15">
      <c r="D679"/>
      <c r="E679"/>
      <c r="L679"/>
      <c r="M679"/>
      <c r="T679"/>
      <c r="U679"/>
    </row>
    <row r="680" spans="4:21" ht="15">
      <c r="D680"/>
      <c r="E680"/>
      <c r="L680"/>
      <c r="M680"/>
      <c r="T680"/>
      <c r="U680"/>
    </row>
    <row r="681" spans="4:21" ht="15">
      <c r="D681"/>
      <c r="E681"/>
      <c r="L681"/>
      <c r="M681"/>
      <c r="T681"/>
      <c r="U681"/>
    </row>
    <row r="682" spans="4:21" ht="15">
      <c r="D682"/>
      <c r="E682"/>
      <c r="L682"/>
      <c r="M682"/>
      <c r="T682"/>
      <c r="U682"/>
    </row>
    <row r="683" spans="4:21" ht="15">
      <c r="D683"/>
      <c r="E683"/>
      <c r="L683"/>
      <c r="M683"/>
      <c r="T683"/>
      <c r="U683"/>
    </row>
    <row r="684" spans="4:21" ht="15">
      <c r="D684"/>
      <c r="E684"/>
      <c r="L684"/>
      <c r="M684"/>
      <c r="T684"/>
      <c r="U684"/>
    </row>
    <row r="685" spans="4:21" ht="15">
      <c r="D685"/>
      <c r="E685"/>
      <c r="L685"/>
      <c r="M685"/>
      <c r="T685"/>
      <c r="U685"/>
    </row>
    <row r="686" spans="4:21" ht="15">
      <c r="D686"/>
      <c r="E686"/>
      <c r="L686"/>
      <c r="M686"/>
      <c r="T686"/>
      <c r="U686"/>
    </row>
    <row r="687" spans="4:21" ht="15">
      <c r="D687"/>
      <c r="E687"/>
      <c r="L687"/>
      <c r="M687"/>
      <c r="T687"/>
      <c r="U687"/>
    </row>
    <row r="688" spans="4:21" ht="15">
      <c r="D688"/>
      <c r="E688"/>
      <c r="L688"/>
      <c r="M688"/>
      <c r="T688"/>
      <c r="U688"/>
    </row>
    <row r="689" spans="4:21" ht="15">
      <c r="D689"/>
      <c r="E689"/>
      <c r="L689"/>
      <c r="M689"/>
      <c r="T689"/>
      <c r="U689"/>
    </row>
    <row r="690" spans="4:21" ht="15">
      <c r="D690"/>
      <c r="E690"/>
      <c r="L690"/>
      <c r="M690"/>
      <c r="T690"/>
      <c r="U690"/>
    </row>
    <row r="691" spans="4:21" ht="15">
      <c r="D691"/>
      <c r="E691"/>
      <c r="L691"/>
      <c r="M691"/>
      <c r="T691"/>
      <c r="U691"/>
    </row>
    <row r="692" spans="4:21" ht="15">
      <c r="D692"/>
      <c r="E692"/>
      <c r="L692"/>
      <c r="M692"/>
      <c r="T692"/>
      <c r="U692"/>
    </row>
    <row r="693" spans="4:21" ht="15">
      <c r="D693"/>
      <c r="E693"/>
      <c r="L693"/>
      <c r="M693"/>
      <c r="T693"/>
      <c r="U693"/>
    </row>
    <row r="694" spans="4:21" ht="15">
      <c r="D694"/>
      <c r="E694"/>
      <c r="L694"/>
      <c r="M694"/>
      <c r="T694"/>
      <c r="U694"/>
    </row>
    <row r="695" spans="4:21" ht="15">
      <c r="D695"/>
      <c r="E695"/>
      <c r="L695"/>
      <c r="M695"/>
      <c r="T695"/>
      <c r="U695"/>
    </row>
    <row r="696" spans="4:21" ht="15">
      <c r="D696"/>
      <c r="E696"/>
      <c r="L696"/>
      <c r="M696"/>
      <c r="T696"/>
      <c r="U696"/>
    </row>
    <row r="697" spans="4:21" ht="15">
      <c r="D697"/>
      <c r="E697"/>
      <c r="L697"/>
      <c r="M697"/>
      <c r="T697"/>
      <c r="U697"/>
    </row>
    <row r="698" spans="4:21" ht="15">
      <c r="D698"/>
      <c r="E698"/>
      <c r="L698"/>
      <c r="M698"/>
      <c r="T698"/>
      <c r="U698"/>
    </row>
    <row r="699" spans="4:21" ht="15">
      <c r="D699"/>
      <c r="E699"/>
      <c r="L699"/>
      <c r="M699"/>
      <c r="T699"/>
      <c r="U699"/>
    </row>
    <row r="700" spans="4:21" ht="15">
      <c r="D700"/>
      <c r="E700"/>
      <c r="L700"/>
      <c r="M700"/>
      <c r="T700"/>
      <c r="U700"/>
    </row>
    <row r="701" spans="4:21" ht="15">
      <c r="D701"/>
      <c r="E701"/>
      <c r="L701"/>
      <c r="M701"/>
      <c r="T701"/>
      <c r="U701"/>
    </row>
    <row r="702" spans="4:21" ht="15">
      <c r="D702"/>
      <c r="E702"/>
      <c r="L702"/>
      <c r="M702"/>
      <c r="T702"/>
      <c r="U702"/>
    </row>
    <row r="703" spans="4:21" ht="15">
      <c r="D703"/>
      <c r="E703"/>
      <c r="L703"/>
      <c r="M703"/>
      <c r="T703"/>
      <c r="U703"/>
    </row>
    <row r="704" spans="4:21" ht="15">
      <c r="D704"/>
      <c r="E704"/>
      <c r="L704"/>
      <c r="M704"/>
      <c r="T704"/>
      <c r="U704"/>
    </row>
    <row r="705" spans="4:21" ht="15">
      <c r="D705"/>
      <c r="E705"/>
      <c r="L705"/>
      <c r="M705"/>
      <c r="T705"/>
      <c r="U705"/>
    </row>
    <row r="706" spans="4:21" ht="15">
      <c r="D706"/>
      <c r="E706"/>
      <c r="L706"/>
      <c r="M706"/>
      <c r="T706"/>
      <c r="U706"/>
    </row>
    <row r="707" spans="4:21" ht="15">
      <c r="D707"/>
      <c r="E707"/>
      <c r="L707"/>
      <c r="M707"/>
      <c r="T707"/>
      <c r="U707"/>
    </row>
    <row r="708" spans="4:21" ht="15">
      <c r="D708"/>
      <c r="E708"/>
      <c r="L708"/>
      <c r="M708"/>
      <c r="T708"/>
      <c r="U708"/>
    </row>
    <row r="709" spans="4:21" ht="15">
      <c r="D709"/>
      <c r="E709"/>
      <c r="L709"/>
      <c r="M709"/>
      <c r="T709"/>
      <c r="U709"/>
    </row>
    <row r="710" spans="4:21" ht="15">
      <c r="D710"/>
      <c r="E710"/>
      <c r="L710"/>
      <c r="M710"/>
      <c r="T710"/>
      <c r="U710"/>
    </row>
    <row r="711" spans="4:21" ht="15">
      <c r="D711"/>
      <c r="E711"/>
      <c r="L711"/>
      <c r="M711"/>
      <c r="T711"/>
      <c r="U711"/>
    </row>
    <row r="712" spans="4:21" ht="15">
      <c r="D712"/>
      <c r="E712"/>
      <c r="L712"/>
      <c r="M712"/>
      <c r="T712"/>
      <c r="U712"/>
    </row>
    <row r="713" spans="4:21" ht="15">
      <c r="D713"/>
      <c r="E713"/>
      <c r="L713"/>
      <c r="M713"/>
      <c r="T713"/>
      <c r="U713"/>
    </row>
    <row r="714" spans="4:21" ht="15">
      <c r="D714"/>
      <c r="E714"/>
      <c r="L714"/>
      <c r="M714"/>
      <c r="T714"/>
      <c r="U714"/>
    </row>
    <row r="715" spans="4:21" ht="15">
      <c r="D715"/>
      <c r="E715"/>
      <c r="L715"/>
      <c r="M715"/>
      <c r="T715"/>
      <c r="U715"/>
    </row>
    <row r="716" spans="4:21" ht="15">
      <c r="D716"/>
      <c r="E716"/>
      <c r="L716"/>
      <c r="M716"/>
      <c r="T716"/>
      <c r="U716"/>
    </row>
    <row r="717" spans="4:21" ht="15">
      <c r="D717"/>
      <c r="E717"/>
      <c r="L717"/>
      <c r="M717"/>
      <c r="T717"/>
      <c r="U717"/>
    </row>
    <row r="718" spans="4:21" ht="15">
      <c r="D718"/>
      <c r="E718"/>
      <c r="L718"/>
      <c r="M718"/>
      <c r="T718"/>
      <c r="U718"/>
    </row>
    <row r="719" spans="4:21" ht="15">
      <c r="D719"/>
      <c r="E719"/>
      <c r="L719"/>
      <c r="M719"/>
      <c r="T719"/>
      <c r="U719"/>
    </row>
    <row r="720" spans="4:21" ht="15">
      <c r="D720"/>
      <c r="E720"/>
      <c r="L720"/>
      <c r="M720"/>
      <c r="T720"/>
      <c r="U720"/>
    </row>
    <row r="721" spans="4:21" ht="15">
      <c r="D721"/>
      <c r="E721"/>
      <c r="L721"/>
      <c r="M721"/>
      <c r="T721"/>
      <c r="U721"/>
    </row>
    <row r="722" spans="4:21" ht="15">
      <c r="D722"/>
      <c r="E722"/>
      <c r="L722"/>
      <c r="M722"/>
      <c r="T722"/>
      <c r="U722"/>
    </row>
    <row r="723" spans="4:21" ht="15">
      <c r="D723"/>
      <c r="E723"/>
      <c r="L723"/>
      <c r="M723"/>
      <c r="T723"/>
      <c r="U723"/>
    </row>
    <row r="724" spans="4:21" ht="15">
      <c r="D724"/>
      <c r="E724"/>
      <c r="L724"/>
      <c r="M724"/>
      <c r="T724"/>
      <c r="U724"/>
    </row>
    <row r="725" spans="4:21" ht="15">
      <c r="D725"/>
      <c r="E725"/>
      <c r="L725"/>
      <c r="M725"/>
      <c r="T725"/>
      <c r="U725"/>
    </row>
    <row r="726" spans="4:21" ht="15">
      <c r="D726"/>
      <c r="E726"/>
      <c r="L726"/>
      <c r="M726"/>
      <c r="T726"/>
      <c r="U726"/>
    </row>
    <row r="727" spans="4:21" ht="15">
      <c r="D727"/>
      <c r="E727"/>
      <c r="L727"/>
      <c r="M727"/>
      <c r="T727"/>
      <c r="U727"/>
    </row>
    <row r="728" spans="4:21" ht="15">
      <c r="D728"/>
      <c r="E728"/>
      <c r="L728"/>
      <c r="M728"/>
      <c r="T728"/>
      <c r="U728"/>
    </row>
    <row r="729" spans="4:21" ht="15">
      <c r="D729"/>
      <c r="E729"/>
      <c r="L729"/>
      <c r="M729"/>
      <c r="T729"/>
      <c r="U729"/>
    </row>
    <row r="730" spans="4:21" ht="15">
      <c r="D730"/>
      <c r="E730"/>
      <c r="L730"/>
      <c r="M730"/>
      <c r="T730"/>
      <c r="U730"/>
    </row>
    <row r="731" spans="4:21" ht="15">
      <c r="D731"/>
      <c r="E731"/>
      <c r="L731"/>
      <c r="M731"/>
      <c r="T731"/>
      <c r="U731"/>
    </row>
    <row r="732" spans="4:21" ht="15">
      <c r="D732"/>
      <c r="E732"/>
      <c r="L732"/>
      <c r="M732"/>
      <c r="T732"/>
      <c r="U732"/>
    </row>
    <row r="733" spans="4:21" ht="15">
      <c r="D733"/>
      <c r="E733"/>
      <c r="L733"/>
      <c r="M733"/>
      <c r="T733"/>
      <c r="U733"/>
    </row>
    <row r="734" spans="4:21" ht="15">
      <c r="D734"/>
      <c r="E734"/>
      <c r="L734"/>
      <c r="M734"/>
      <c r="T734"/>
      <c r="U734"/>
    </row>
    <row r="735" spans="4:21" ht="15">
      <c r="D735"/>
      <c r="E735"/>
      <c r="L735"/>
      <c r="M735"/>
      <c r="T735"/>
      <c r="U735"/>
    </row>
    <row r="736" spans="4:21" ht="15">
      <c r="D736"/>
      <c r="E736"/>
      <c r="L736"/>
      <c r="M736"/>
      <c r="T736"/>
      <c r="U736"/>
    </row>
    <row r="737" spans="4:21" ht="15">
      <c r="D737"/>
      <c r="E737"/>
      <c r="L737"/>
      <c r="M737"/>
      <c r="T737"/>
      <c r="U737"/>
    </row>
    <row r="738" spans="4:21" ht="15">
      <c r="D738"/>
      <c r="E738"/>
      <c r="L738"/>
      <c r="M738"/>
      <c r="T738"/>
      <c r="U738"/>
    </row>
    <row r="739" spans="4:21" ht="15">
      <c r="D739"/>
      <c r="E739"/>
      <c r="L739"/>
      <c r="M739"/>
      <c r="T739"/>
      <c r="U739"/>
    </row>
    <row r="740" spans="4:21" ht="15">
      <c r="D740"/>
      <c r="E740"/>
      <c r="L740"/>
      <c r="M740"/>
      <c r="T740"/>
      <c r="U740"/>
    </row>
    <row r="741" spans="4:21" ht="15">
      <c r="D741"/>
      <c r="E741"/>
      <c r="L741"/>
      <c r="M741"/>
      <c r="T741"/>
      <c r="U741"/>
    </row>
    <row r="742" spans="4:21" ht="15">
      <c r="D742"/>
      <c r="E742"/>
      <c r="L742"/>
      <c r="M742"/>
      <c r="T742"/>
      <c r="U742"/>
    </row>
    <row r="743" spans="4:21" ht="15">
      <c r="D743"/>
      <c r="E743"/>
      <c r="L743"/>
      <c r="M743"/>
      <c r="T743"/>
      <c r="U743"/>
    </row>
    <row r="744" spans="4:21" ht="15">
      <c r="D744"/>
      <c r="E744"/>
      <c r="L744"/>
      <c r="M744"/>
      <c r="T744"/>
      <c r="U744"/>
    </row>
    <row r="745" spans="4:21" ht="15">
      <c r="D745"/>
      <c r="E745"/>
      <c r="L745"/>
      <c r="M745"/>
      <c r="T745"/>
      <c r="U745"/>
    </row>
    <row r="746" spans="4:21" ht="15">
      <c r="D746"/>
      <c r="E746"/>
      <c r="L746"/>
      <c r="M746"/>
      <c r="T746"/>
      <c r="U746"/>
    </row>
    <row r="747" spans="4:21" ht="15">
      <c r="D747"/>
      <c r="E747"/>
      <c r="L747"/>
      <c r="M747"/>
      <c r="T747"/>
      <c r="U747"/>
    </row>
    <row r="748" spans="4:21" ht="15">
      <c r="D748"/>
      <c r="E748"/>
      <c r="L748"/>
      <c r="M748"/>
      <c r="T748"/>
      <c r="U748"/>
    </row>
    <row r="749" spans="4:21" ht="15">
      <c r="D749"/>
      <c r="E749"/>
      <c r="L749"/>
      <c r="M749"/>
      <c r="T749"/>
      <c r="U749"/>
    </row>
    <row r="750" spans="4:21" ht="15">
      <c r="D750"/>
      <c r="E750"/>
      <c r="L750"/>
      <c r="M750"/>
      <c r="T750"/>
      <c r="U750"/>
    </row>
    <row r="751" spans="4:21" ht="15">
      <c r="D751"/>
      <c r="E751"/>
      <c r="L751"/>
      <c r="M751"/>
      <c r="T751"/>
      <c r="U751"/>
    </row>
    <row r="752" spans="4:21" ht="15">
      <c r="D752"/>
      <c r="E752"/>
      <c r="L752"/>
      <c r="M752"/>
      <c r="T752"/>
      <c r="U752"/>
    </row>
    <row r="753" spans="4:21" ht="15">
      <c r="D753"/>
      <c r="E753"/>
      <c r="L753"/>
      <c r="M753"/>
      <c r="T753"/>
      <c r="U753"/>
    </row>
    <row r="754" spans="4:21" ht="15">
      <c r="D754"/>
      <c r="E754"/>
      <c r="L754"/>
      <c r="M754"/>
      <c r="T754"/>
      <c r="U754"/>
    </row>
    <row r="755" spans="4:21" ht="15">
      <c r="D755"/>
      <c r="E755"/>
      <c r="L755"/>
      <c r="M755"/>
      <c r="T755"/>
      <c r="U755"/>
    </row>
    <row r="756" spans="4:21" ht="15">
      <c r="D756"/>
      <c r="E756"/>
      <c r="L756"/>
      <c r="M756"/>
      <c r="T756"/>
      <c r="U756"/>
    </row>
    <row r="757" spans="4:21" ht="15">
      <c r="D757"/>
      <c r="E757"/>
      <c r="L757"/>
      <c r="M757"/>
      <c r="T757"/>
      <c r="U757"/>
    </row>
    <row r="758" spans="4:21" ht="15">
      <c r="D758"/>
      <c r="E758"/>
      <c r="L758"/>
      <c r="M758"/>
      <c r="T758"/>
      <c r="U758"/>
    </row>
    <row r="759" spans="4:21" ht="15">
      <c r="D759"/>
      <c r="E759"/>
      <c r="L759"/>
      <c r="M759"/>
      <c r="T759"/>
      <c r="U759"/>
    </row>
    <row r="760" spans="4:21" ht="15">
      <c r="D760"/>
      <c r="E760"/>
      <c r="L760"/>
      <c r="M760"/>
      <c r="T760"/>
      <c r="U760"/>
    </row>
    <row r="761" spans="4:21" ht="15">
      <c r="D761"/>
      <c r="E761"/>
      <c r="L761"/>
      <c r="M761"/>
      <c r="T761"/>
      <c r="U761"/>
    </row>
    <row r="762" spans="4:21" ht="15">
      <c r="D762"/>
      <c r="E762"/>
      <c r="L762"/>
      <c r="M762"/>
      <c r="T762"/>
      <c r="U762"/>
    </row>
    <row r="763" spans="4:21" ht="15">
      <c r="D763"/>
      <c r="E763"/>
      <c r="L763"/>
      <c r="M763"/>
      <c r="T763"/>
      <c r="U763"/>
    </row>
    <row r="764" spans="4:21" ht="15">
      <c r="D764"/>
      <c r="E764"/>
      <c r="L764"/>
      <c r="M764"/>
      <c r="T764"/>
      <c r="U764"/>
    </row>
    <row r="765" spans="4:21" ht="15">
      <c r="D765"/>
      <c r="E765"/>
      <c r="L765"/>
      <c r="M765"/>
      <c r="T765"/>
      <c r="U765"/>
    </row>
    <row r="766" spans="4:21" ht="15">
      <c r="D766"/>
      <c r="E766"/>
      <c r="L766"/>
      <c r="M766"/>
      <c r="T766"/>
      <c r="U766"/>
    </row>
    <row r="767" spans="4:21" ht="15">
      <c r="D767"/>
      <c r="E767"/>
      <c r="L767"/>
      <c r="M767"/>
      <c r="T767"/>
      <c r="U767"/>
    </row>
    <row r="768" spans="4:21" ht="15">
      <c r="D768"/>
      <c r="E768"/>
      <c r="L768"/>
      <c r="M768"/>
      <c r="T768"/>
      <c r="U768"/>
    </row>
    <row r="769" spans="4:21" ht="15">
      <c r="D769"/>
      <c r="E769"/>
      <c r="L769"/>
      <c r="M769"/>
      <c r="T769"/>
      <c r="U769"/>
    </row>
    <row r="770" spans="4:21" ht="15">
      <c r="D770"/>
      <c r="E770"/>
      <c r="L770"/>
      <c r="M770"/>
      <c r="T770"/>
      <c r="U770"/>
    </row>
    <row r="771" spans="4:21" ht="15">
      <c r="D771"/>
      <c r="E771"/>
      <c r="L771"/>
      <c r="M771"/>
      <c r="T771"/>
      <c r="U771"/>
    </row>
    <row r="772" spans="4:21" ht="15">
      <c r="D772"/>
      <c r="E772"/>
      <c r="L772"/>
      <c r="M772"/>
      <c r="T772"/>
      <c r="U772"/>
    </row>
    <row r="773" spans="4:21" ht="15">
      <c r="D773"/>
      <c r="E773"/>
      <c r="L773"/>
      <c r="M773"/>
      <c r="T773"/>
      <c r="U773"/>
    </row>
    <row r="774" spans="4:21" ht="15">
      <c r="D774"/>
      <c r="E774"/>
      <c r="L774"/>
      <c r="M774"/>
      <c r="T774"/>
      <c r="U774"/>
    </row>
    <row r="775" spans="4:21" ht="15">
      <c r="D775"/>
      <c r="E775"/>
      <c r="L775"/>
      <c r="M775"/>
      <c r="T775"/>
      <c r="U775"/>
    </row>
    <row r="776" spans="4:21" ht="15">
      <c r="D776"/>
      <c r="E776"/>
      <c r="L776"/>
      <c r="M776"/>
      <c r="T776"/>
      <c r="U776"/>
    </row>
    <row r="777" spans="4:21" ht="15">
      <c r="D777"/>
      <c r="E777"/>
      <c r="L777"/>
      <c r="M777"/>
      <c r="T777"/>
      <c r="U777"/>
    </row>
    <row r="778" spans="4:21" ht="15">
      <c r="D778"/>
      <c r="E778"/>
      <c r="L778"/>
      <c r="M778"/>
      <c r="T778"/>
      <c r="U778"/>
    </row>
    <row r="779" spans="4:21" ht="15">
      <c r="D779"/>
      <c r="E779"/>
      <c r="L779"/>
      <c r="M779"/>
      <c r="T779"/>
      <c r="U779"/>
    </row>
    <row r="780" spans="4:21" ht="15">
      <c r="D780"/>
      <c r="E780"/>
      <c r="L780"/>
      <c r="M780"/>
      <c r="T780"/>
      <c r="U780"/>
    </row>
    <row r="781" spans="4:21" ht="15">
      <c r="D781"/>
      <c r="E781"/>
      <c r="L781"/>
      <c r="M781"/>
      <c r="T781"/>
      <c r="U781"/>
    </row>
    <row r="782" spans="4:21" ht="15">
      <c r="D782"/>
      <c r="E782"/>
      <c r="L782"/>
      <c r="M782"/>
      <c r="T782"/>
      <c r="U782"/>
    </row>
    <row r="783" spans="4:21" ht="15">
      <c r="D783"/>
      <c r="E783"/>
      <c r="L783"/>
      <c r="M783"/>
      <c r="T783"/>
      <c r="U783"/>
    </row>
    <row r="784" spans="4:21" ht="15">
      <c r="D784"/>
      <c r="E784"/>
      <c r="L784"/>
      <c r="M784"/>
      <c r="T784"/>
      <c r="U784"/>
    </row>
    <row r="785" spans="4:21" ht="15">
      <c r="D785"/>
      <c r="E785"/>
      <c r="L785"/>
      <c r="M785"/>
      <c r="T785"/>
      <c r="U785"/>
    </row>
    <row r="786" spans="4:21" ht="15">
      <c r="D786"/>
      <c r="E786"/>
      <c r="L786"/>
      <c r="M786"/>
      <c r="T786"/>
      <c r="U786"/>
    </row>
    <row r="787" spans="4:21" ht="15">
      <c r="D787"/>
      <c r="E787"/>
      <c r="L787"/>
      <c r="M787"/>
      <c r="T787"/>
      <c r="U787"/>
    </row>
    <row r="788" spans="4:21" ht="15">
      <c r="D788"/>
      <c r="E788"/>
      <c r="L788"/>
      <c r="M788"/>
      <c r="T788"/>
      <c r="U788"/>
    </row>
    <row r="789" spans="4:21" ht="15">
      <c r="D789"/>
      <c r="E789"/>
      <c r="L789"/>
      <c r="M789"/>
      <c r="T789"/>
      <c r="U789"/>
    </row>
    <row r="790" spans="4:21" ht="15">
      <c r="D790"/>
      <c r="E790"/>
      <c r="L790"/>
      <c r="M790"/>
      <c r="T790"/>
      <c r="U790"/>
    </row>
    <row r="791" spans="4:21" ht="15">
      <c r="D791"/>
      <c r="E791"/>
      <c r="L791"/>
      <c r="M791"/>
      <c r="T791"/>
      <c r="U791"/>
    </row>
    <row r="792" spans="4:21" ht="15">
      <c r="D792"/>
      <c r="E792"/>
      <c r="L792"/>
      <c r="M792"/>
      <c r="T792"/>
      <c r="U792"/>
    </row>
    <row r="793" spans="4:21" ht="15">
      <c r="D793"/>
      <c r="E793"/>
      <c r="L793"/>
      <c r="M793"/>
      <c r="T793"/>
      <c r="U793"/>
    </row>
    <row r="794" spans="4:21" ht="15">
      <c r="D794"/>
      <c r="E794"/>
      <c r="L794"/>
      <c r="M794"/>
      <c r="T794"/>
      <c r="U794"/>
    </row>
    <row r="795" spans="4:21" ht="15">
      <c r="D795"/>
      <c r="E795"/>
      <c r="L795"/>
      <c r="M795"/>
      <c r="T795"/>
      <c r="U795"/>
    </row>
    <row r="796" spans="4:21" ht="15">
      <c r="D796"/>
      <c r="E796"/>
      <c r="L796"/>
      <c r="M796"/>
      <c r="T796"/>
      <c r="U796"/>
    </row>
    <row r="797" spans="4:21" ht="15">
      <c r="D797"/>
      <c r="E797"/>
      <c r="L797"/>
      <c r="M797"/>
      <c r="T797"/>
      <c r="U797"/>
    </row>
    <row r="798" spans="4:21" ht="15">
      <c r="D798"/>
      <c r="E798"/>
      <c r="L798"/>
      <c r="M798"/>
      <c r="T798"/>
      <c r="U798"/>
    </row>
    <row r="799" spans="4:21" ht="15">
      <c r="D799"/>
      <c r="E799"/>
      <c r="L799"/>
      <c r="M799"/>
      <c r="T799"/>
      <c r="U799"/>
    </row>
    <row r="800" spans="4:21" ht="15">
      <c r="D800"/>
      <c r="E800"/>
      <c r="L800"/>
      <c r="M800"/>
      <c r="T800"/>
      <c r="U800"/>
    </row>
    <row r="801" spans="4:21" ht="15">
      <c r="D801"/>
      <c r="E801"/>
      <c r="L801"/>
      <c r="M801"/>
      <c r="T801"/>
      <c r="U801"/>
    </row>
    <row r="802" spans="4:21" ht="15">
      <c r="D802"/>
      <c r="E802"/>
      <c r="L802"/>
      <c r="M802"/>
      <c r="T802"/>
      <c r="U802"/>
    </row>
    <row r="803" spans="4:21" ht="15">
      <c r="D803"/>
      <c r="E803"/>
      <c r="L803"/>
      <c r="M803"/>
      <c r="T803"/>
      <c r="U803"/>
    </row>
    <row r="804" spans="4:21" ht="15">
      <c r="D804"/>
      <c r="E804"/>
      <c r="L804"/>
      <c r="M804"/>
      <c r="T804"/>
      <c r="U804"/>
    </row>
    <row r="805" spans="4:21" ht="15">
      <c r="D805"/>
      <c r="E805"/>
      <c r="L805"/>
      <c r="M805"/>
      <c r="T805"/>
      <c r="U805"/>
    </row>
    <row r="806" spans="4:21" ht="15">
      <c r="D806"/>
      <c r="E806"/>
      <c r="L806"/>
      <c r="M806"/>
      <c r="T806"/>
      <c r="U806"/>
    </row>
    <row r="807" spans="4:21" ht="15">
      <c r="D807"/>
      <c r="E807"/>
      <c r="L807"/>
      <c r="M807"/>
      <c r="T807"/>
      <c r="U807"/>
    </row>
    <row r="808" spans="4:21" ht="15">
      <c r="D808"/>
      <c r="E808"/>
      <c r="L808"/>
      <c r="M808"/>
      <c r="T808"/>
      <c r="U808"/>
    </row>
    <row r="809" spans="4:21" ht="15">
      <c r="D809"/>
      <c r="E809"/>
      <c r="L809"/>
      <c r="M809"/>
      <c r="T809"/>
      <c r="U809"/>
    </row>
    <row r="810" spans="4:21" ht="15">
      <c r="D810"/>
      <c r="E810"/>
      <c r="L810"/>
      <c r="M810"/>
      <c r="T810"/>
      <c r="U810"/>
    </row>
    <row r="811" spans="4:21" ht="15">
      <c r="D811"/>
      <c r="E811"/>
      <c r="L811"/>
      <c r="M811"/>
      <c r="T811"/>
      <c r="U811"/>
    </row>
    <row r="812" spans="4:21" ht="15">
      <c r="D812"/>
      <c r="E812"/>
      <c r="L812"/>
      <c r="M812"/>
      <c r="T812"/>
      <c r="U812"/>
    </row>
    <row r="813" spans="4:21" ht="15">
      <c r="D813"/>
      <c r="E813"/>
      <c r="L813"/>
      <c r="M813"/>
      <c r="T813"/>
      <c r="U813"/>
    </row>
    <row r="814" spans="4:21" ht="15">
      <c r="D814"/>
      <c r="E814"/>
      <c r="L814"/>
      <c r="M814"/>
      <c r="T814"/>
      <c r="U814"/>
    </row>
    <row r="815" spans="4:21" ht="15">
      <c r="D815"/>
      <c r="E815"/>
      <c r="L815"/>
      <c r="M815"/>
      <c r="T815"/>
      <c r="U815"/>
    </row>
    <row r="816" spans="4:21" ht="15">
      <c r="D816"/>
      <c r="E816"/>
      <c r="L816"/>
      <c r="M816"/>
      <c r="T816"/>
      <c r="U816"/>
    </row>
    <row r="817" spans="4:21" ht="15">
      <c r="D817"/>
      <c r="E817"/>
      <c r="L817"/>
      <c r="M817"/>
      <c r="T817"/>
      <c r="U817"/>
    </row>
    <row r="818" spans="4:21" ht="15">
      <c r="D818"/>
      <c r="E818"/>
      <c r="L818"/>
      <c r="M818"/>
      <c r="T818"/>
      <c r="U818"/>
    </row>
    <row r="819" spans="4:21" ht="15">
      <c r="D819"/>
      <c r="E819"/>
      <c r="L819"/>
      <c r="M819"/>
      <c r="T819"/>
      <c r="U819"/>
    </row>
    <row r="820" spans="4:21" ht="15">
      <c r="D820"/>
      <c r="E820"/>
      <c r="L820"/>
      <c r="M820"/>
      <c r="T820"/>
      <c r="U820"/>
    </row>
    <row r="821" spans="4:21" ht="15">
      <c r="D821"/>
      <c r="E821"/>
      <c r="L821"/>
      <c r="M821"/>
      <c r="T821"/>
      <c r="U821"/>
    </row>
    <row r="822" spans="4:21" ht="15">
      <c r="D822"/>
      <c r="E822"/>
      <c r="L822"/>
      <c r="M822"/>
      <c r="T822"/>
      <c r="U822"/>
    </row>
    <row r="823" spans="4:21" ht="15">
      <c r="D823"/>
      <c r="E823"/>
      <c r="L823"/>
      <c r="M823"/>
      <c r="T823"/>
      <c r="U823"/>
    </row>
    <row r="824" spans="4:21" ht="15">
      <c r="D824"/>
      <c r="E824"/>
      <c r="L824"/>
      <c r="M824"/>
      <c r="T824"/>
      <c r="U824"/>
    </row>
    <row r="825" spans="4:21" ht="15">
      <c r="D825"/>
      <c r="E825"/>
      <c r="L825"/>
      <c r="M825"/>
      <c r="T825"/>
      <c r="U825"/>
    </row>
    <row r="826" spans="4:21" ht="15">
      <c r="D826"/>
      <c r="E826"/>
      <c r="L826"/>
      <c r="M826"/>
      <c r="T826"/>
      <c r="U826"/>
    </row>
    <row r="827" spans="4:21" ht="15">
      <c r="D827"/>
      <c r="E827"/>
      <c r="L827"/>
      <c r="M827"/>
      <c r="T827"/>
      <c r="U827"/>
    </row>
    <row r="828" spans="4:21" ht="15">
      <c r="D828"/>
      <c r="E828"/>
      <c r="L828"/>
      <c r="M828"/>
      <c r="T828"/>
      <c r="U828"/>
    </row>
    <row r="829" spans="4:21" ht="15">
      <c r="D829"/>
      <c r="E829"/>
      <c r="L829"/>
      <c r="M829"/>
      <c r="T829"/>
      <c r="U829"/>
    </row>
    <row r="830" spans="4:21" ht="15">
      <c r="D830"/>
      <c r="E830"/>
      <c r="L830"/>
      <c r="M830"/>
      <c r="T830"/>
      <c r="U830"/>
    </row>
    <row r="831" spans="4:21" ht="15">
      <c r="D831"/>
      <c r="E831"/>
      <c r="L831"/>
      <c r="M831"/>
      <c r="T831"/>
      <c r="U831"/>
    </row>
    <row r="832" spans="4:21" ht="15">
      <c r="D832"/>
      <c r="E832"/>
      <c r="L832"/>
      <c r="M832"/>
      <c r="T832"/>
      <c r="U832"/>
    </row>
    <row r="833" spans="4:21" ht="15">
      <c r="D833"/>
      <c r="E833"/>
      <c r="L833"/>
      <c r="M833"/>
      <c r="T833"/>
      <c r="U833"/>
    </row>
    <row r="834" spans="4:21" ht="15">
      <c r="D834"/>
      <c r="E834"/>
      <c r="L834"/>
      <c r="M834"/>
      <c r="T834"/>
      <c r="U834"/>
    </row>
    <row r="835" spans="4:21" ht="15">
      <c r="D835"/>
      <c r="E835"/>
      <c r="L835"/>
      <c r="M835"/>
      <c r="T835"/>
      <c r="U835"/>
    </row>
    <row r="836" spans="4:21" ht="15">
      <c r="D836"/>
      <c r="E836"/>
      <c r="L836"/>
      <c r="M836"/>
      <c r="T836"/>
      <c r="U836"/>
    </row>
    <row r="837" spans="4:21" ht="15">
      <c r="D837"/>
      <c r="E837"/>
      <c r="L837"/>
      <c r="M837"/>
      <c r="T837"/>
      <c r="U837"/>
    </row>
    <row r="838" spans="4:21" ht="15">
      <c r="D838"/>
      <c r="E838"/>
      <c r="L838"/>
      <c r="M838"/>
      <c r="T838"/>
      <c r="U838"/>
    </row>
    <row r="839" spans="4:21" ht="15">
      <c r="D839"/>
      <c r="E839"/>
      <c r="L839"/>
      <c r="M839"/>
      <c r="T839"/>
      <c r="U839"/>
    </row>
    <row r="840" spans="4:21" ht="15">
      <c r="D840"/>
      <c r="E840"/>
      <c r="L840"/>
      <c r="M840"/>
      <c r="T840"/>
      <c r="U840"/>
    </row>
    <row r="841" spans="4:21" ht="15">
      <c r="D841"/>
      <c r="E841"/>
      <c r="L841"/>
      <c r="M841"/>
      <c r="T841"/>
      <c r="U841"/>
    </row>
    <row r="842" spans="4:21" ht="15">
      <c r="D842"/>
      <c r="E842"/>
      <c r="L842"/>
      <c r="M842"/>
      <c r="T842"/>
      <c r="U842"/>
    </row>
    <row r="843" spans="4:21" ht="15">
      <c r="D843"/>
      <c r="E843"/>
      <c r="L843"/>
      <c r="M843"/>
      <c r="T843"/>
      <c r="U843"/>
    </row>
    <row r="844" spans="4:21" ht="15">
      <c r="D844"/>
      <c r="E844"/>
      <c r="L844"/>
      <c r="M844"/>
      <c r="T844"/>
      <c r="U844"/>
    </row>
    <row r="845" spans="4:21" ht="15">
      <c r="D845"/>
      <c r="E845"/>
      <c r="L845"/>
      <c r="M845"/>
      <c r="T845"/>
      <c r="U845"/>
    </row>
    <row r="846" spans="4:21" ht="15">
      <c r="D846"/>
      <c r="E846"/>
      <c r="L846"/>
      <c r="M846"/>
      <c r="T846"/>
      <c r="U846"/>
    </row>
    <row r="847" spans="4:21" ht="15">
      <c r="D847"/>
      <c r="E847"/>
      <c r="L847"/>
      <c r="M847"/>
      <c r="T847"/>
      <c r="U847"/>
    </row>
    <row r="848" spans="4:21" ht="15">
      <c r="D848"/>
      <c r="E848"/>
      <c r="L848"/>
      <c r="M848"/>
      <c r="T848"/>
      <c r="U848"/>
    </row>
    <row r="849" spans="4:21" ht="15">
      <c r="D849"/>
      <c r="E849"/>
      <c r="L849"/>
      <c r="M849"/>
      <c r="T849"/>
      <c r="U849"/>
    </row>
    <row r="850" spans="4:21" ht="15">
      <c r="D850"/>
      <c r="E850"/>
      <c r="L850"/>
      <c r="M850"/>
      <c r="T850"/>
      <c r="U850"/>
    </row>
    <row r="851" spans="4:21" ht="15">
      <c r="D851"/>
      <c r="E851"/>
      <c r="L851"/>
      <c r="M851"/>
      <c r="T851"/>
      <c r="U851"/>
    </row>
    <row r="852" spans="4:21" ht="15">
      <c r="D852"/>
      <c r="E852"/>
      <c r="L852"/>
      <c r="M852"/>
      <c r="T852"/>
      <c r="U852"/>
    </row>
    <row r="853" spans="4:21" ht="15">
      <c r="D853"/>
      <c r="E853"/>
      <c r="L853"/>
      <c r="M853"/>
      <c r="T853"/>
      <c r="U853"/>
    </row>
    <row r="854" spans="4:21" ht="15">
      <c r="D854"/>
      <c r="E854"/>
      <c r="L854"/>
      <c r="M854"/>
      <c r="T854"/>
      <c r="U854"/>
    </row>
    <row r="855" spans="4:21" ht="15">
      <c r="D855"/>
      <c r="E855"/>
      <c r="L855"/>
      <c r="M855"/>
      <c r="T855"/>
      <c r="U855"/>
    </row>
    <row r="856" spans="4:21" ht="15">
      <c r="D856"/>
      <c r="E856"/>
      <c r="L856"/>
      <c r="M856"/>
      <c r="T856"/>
      <c r="U856"/>
    </row>
    <row r="857" spans="4:21" ht="15">
      <c r="D857"/>
      <c r="E857"/>
      <c r="L857"/>
      <c r="M857"/>
      <c r="T857"/>
      <c r="U857"/>
    </row>
    <row r="858" spans="4:21" ht="15">
      <c r="D858"/>
      <c r="E858"/>
      <c r="L858"/>
      <c r="M858"/>
      <c r="T858"/>
      <c r="U858"/>
    </row>
    <row r="859" spans="4:21" ht="15">
      <c r="D859"/>
      <c r="E859"/>
      <c r="L859"/>
      <c r="M859"/>
      <c r="T859"/>
      <c r="U859"/>
    </row>
    <row r="860" spans="4:21" ht="15">
      <c r="D860"/>
      <c r="E860"/>
      <c r="L860"/>
      <c r="M860"/>
      <c r="T860"/>
      <c r="U860"/>
    </row>
    <row r="861" spans="4:21" ht="15">
      <c r="D861"/>
      <c r="E861"/>
      <c r="L861"/>
      <c r="M861"/>
      <c r="T861"/>
      <c r="U861"/>
    </row>
    <row r="862" spans="4:21" ht="15">
      <c r="D862"/>
      <c r="E862"/>
      <c r="L862"/>
      <c r="M862"/>
      <c r="T862"/>
      <c r="U862"/>
    </row>
    <row r="863" spans="4:21" ht="15">
      <c r="D863"/>
      <c r="E863"/>
      <c r="L863"/>
      <c r="M863"/>
      <c r="T863"/>
      <c r="U863"/>
    </row>
    <row r="864" spans="4:21" ht="15">
      <c r="D864"/>
      <c r="E864"/>
      <c r="L864"/>
      <c r="M864"/>
      <c r="T864"/>
      <c r="U864"/>
    </row>
    <row r="865" spans="4:21" ht="15">
      <c r="D865"/>
      <c r="E865"/>
      <c r="L865"/>
      <c r="M865"/>
      <c r="T865"/>
      <c r="U865"/>
    </row>
    <row r="866" spans="4:21" ht="15">
      <c r="D866"/>
      <c r="E866"/>
      <c r="L866"/>
      <c r="M866"/>
      <c r="T866"/>
      <c r="U866"/>
    </row>
    <row r="867" spans="4:21" ht="15">
      <c r="D867"/>
      <c r="E867"/>
      <c r="L867"/>
      <c r="M867"/>
      <c r="T867"/>
      <c r="U867"/>
    </row>
    <row r="868" spans="4:21" ht="15">
      <c r="D868"/>
      <c r="E868"/>
      <c r="L868"/>
      <c r="M868"/>
      <c r="T868"/>
      <c r="U868"/>
    </row>
    <row r="869" spans="4:21" ht="15">
      <c r="D869"/>
      <c r="E869"/>
      <c r="L869"/>
      <c r="M869"/>
      <c r="T869"/>
      <c r="U869"/>
    </row>
    <row r="870" spans="4:21" ht="15">
      <c r="D870"/>
      <c r="E870"/>
      <c r="L870"/>
      <c r="M870"/>
      <c r="T870"/>
      <c r="U870"/>
    </row>
    <row r="871" spans="4:21" ht="15">
      <c r="D871"/>
      <c r="E871"/>
      <c r="L871"/>
      <c r="M871"/>
      <c r="T871"/>
      <c r="U871"/>
    </row>
    <row r="872" spans="4:21" ht="15">
      <c r="D872"/>
      <c r="E872"/>
      <c r="L872"/>
      <c r="M872"/>
      <c r="T872"/>
      <c r="U872"/>
    </row>
    <row r="873" spans="4:21" ht="15">
      <c r="D873"/>
      <c r="E873"/>
      <c r="L873"/>
      <c r="M873"/>
      <c r="T873"/>
      <c r="U873"/>
    </row>
    <row r="874" spans="4:21" ht="15">
      <c r="D874"/>
      <c r="E874"/>
      <c r="L874"/>
      <c r="M874"/>
      <c r="T874"/>
      <c r="U874"/>
    </row>
    <row r="875" spans="4:21" ht="15">
      <c r="D875"/>
      <c r="E875"/>
      <c r="L875"/>
      <c r="M875"/>
      <c r="T875"/>
      <c r="U875"/>
    </row>
    <row r="876" spans="4:21" ht="15">
      <c r="D876"/>
      <c r="E876"/>
      <c r="L876"/>
      <c r="M876"/>
      <c r="T876"/>
      <c r="U876"/>
    </row>
    <row r="877" spans="4:21" ht="15">
      <c r="D877"/>
      <c r="E877"/>
      <c r="L877"/>
      <c r="M877"/>
      <c r="T877"/>
      <c r="U877"/>
    </row>
    <row r="878" spans="4:21" ht="15">
      <c r="D878"/>
      <c r="E878"/>
      <c r="L878"/>
      <c r="M878"/>
      <c r="T878"/>
      <c r="U878"/>
    </row>
    <row r="879" spans="4:21" ht="15">
      <c r="D879"/>
      <c r="E879"/>
      <c r="L879"/>
      <c r="M879"/>
      <c r="T879"/>
      <c r="U879"/>
    </row>
    <row r="880" spans="4:21" ht="15">
      <c r="D880"/>
      <c r="E880"/>
      <c r="L880"/>
      <c r="M880"/>
      <c r="T880"/>
      <c r="U880"/>
    </row>
    <row r="881" spans="4:21" ht="15">
      <c r="D881"/>
      <c r="E881"/>
      <c r="L881"/>
      <c r="M881"/>
      <c r="T881"/>
      <c r="U881"/>
    </row>
    <row r="882" spans="4:21" ht="15">
      <c r="D882"/>
      <c r="E882"/>
      <c r="L882"/>
      <c r="M882"/>
      <c r="T882"/>
      <c r="U882"/>
    </row>
    <row r="883" spans="4:21" ht="15">
      <c r="D883"/>
      <c r="E883"/>
      <c r="L883"/>
      <c r="M883"/>
      <c r="T883"/>
      <c r="U883"/>
    </row>
    <row r="884" spans="4:21" ht="15">
      <c r="D884"/>
      <c r="E884"/>
      <c r="L884"/>
      <c r="M884"/>
      <c r="T884"/>
      <c r="U884"/>
    </row>
    <row r="885" spans="4:21" ht="15">
      <c r="D885"/>
      <c r="E885"/>
      <c r="L885"/>
      <c r="M885"/>
      <c r="T885"/>
      <c r="U885"/>
    </row>
    <row r="886" spans="4:21" ht="15">
      <c r="D886"/>
      <c r="E886"/>
      <c r="L886"/>
      <c r="M886"/>
      <c r="T886"/>
      <c r="U886"/>
    </row>
    <row r="887" spans="4:21" ht="15">
      <c r="D887"/>
      <c r="E887"/>
      <c r="L887"/>
      <c r="M887"/>
      <c r="T887"/>
      <c r="U887"/>
    </row>
    <row r="888" spans="4:21" ht="15">
      <c r="D888"/>
      <c r="E888"/>
      <c r="L888"/>
      <c r="M888"/>
      <c r="T888"/>
      <c r="U888"/>
    </row>
    <row r="889" spans="4:21" ht="15">
      <c r="D889"/>
      <c r="E889"/>
      <c r="L889"/>
      <c r="M889"/>
      <c r="T889"/>
      <c r="U889"/>
    </row>
    <row r="890" spans="4:21" ht="15">
      <c r="D890"/>
      <c r="E890"/>
      <c r="L890"/>
      <c r="M890"/>
      <c r="T890"/>
      <c r="U890"/>
    </row>
    <row r="891" spans="4:21" ht="15">
      <c r="D891"/>
      <c r="E891"/>
      <c r="L891"/>
      <c r="M891"/>
      <c r="T891"/>
      <c r="U891"/>
    </row>
    <row r="892" spans="4:21" ht="15">
      <c r="D892"/>
      <c r="E892"/>
      <c r="L892"/>
      <c r="M892"/>
      <c r="T892"/>
      <c r="U892"/>
    </row>
    <row r="893" spans="4:21" ht="15">
      <c r="D893"/>
      <c r="E893"/>
      <c r="L893"/>
      <c r="M893"/>
      <c r="T893"/>
      <c r="U893"/>
    </row>
    <row r="894" spans="4:21" ht="15">
      <c r="D894"/>
      <c r="E894"/>
      <c r="L894"/>
      <c r="M894"/>
      <c r="T894"/>
      <c r="U894"/>
    </row>
    <row r="895" spans="4:21" ht="15">
      <c r="D895"/>
      <c r="E895"/>
      <c r="L895"/>
      <c r="M895"/>
      <c r="T895"/>
      <c r="U895"/>
    </row>
    <row r="896" spans="4:21" ht="15">
      <c r="D896"/>
      <c r="E896"/>
      <c r="L896"/>
      <c r="M896"/>
      <c r="T896"/>
      <c r="U896"/>
    </row>
    <row r="897" spans="4:21" ht="15">
      <c r="D897"/>
      <c r="E897"/>
      <c r="L897"/>
      <c r="M897"/>
      <c r="T897"/>
      <c r="U897"/>
    </row>
    <row r="898" spans="4:21" ht="15">
      <c r="D898"/>
      <c r="E898"/>
      <c r="L898"/>
      <c r="M898"/>
      <c r="T898"/>
      <c r="U898"/>
    </row>
    <row r="899" spans="4:21" ht="15">
      <c r="D899"/>
      <c r="E899"/>
      <c r="L899"/>
      <c r="M899"/>
      <c r="T899"/>
      <c r="U899"/>
    </row>
    <row r="900" spans="4:21" ht="15">
      <c r="D900"/>
      <c r="E900"/>
      <c r="L900"/>
      <c r="M900"/>
      <c r="T900"/>
      <c r="U900"/>
    </row>
    <row r="901" spans="4:21" ht="15">
      <c r="D901"/>
      <c r="E901"/>
      <c r="L901"/>
      <c r="M901"/>
      <c r="T901"/>
      <c r="U901"/>
    </row>
    <row r="902" spans="4:21" ht="15">
      <c r="D902"/>
      <c r="E902"/>
      <c r="L902"/>
      <c r="M902"/>
      <c r="T902"/>
      <c r="U902"/>
    </row>
    <row r="903" spans="4:21" ht="15">
      <c r="D903"/>
      <c r="E903"/>
      <c r="L903"/>
      <c r="M903"/>
      <c r="T903"/>
      <c r="U903"/>
    </row>
    <row r="904" spans="4:21" ht="15">
      <c r="D904"/>
      <c r="E904"/>
      <c r="L904"/>
      <c r="M904"/>
      <c r="T904"/>
      <c r="U904"/>
    </row>
    <row r="905" spans="4:21" ht="15">
      <c r="D905"/>
      <c r="E905"/>
      <c r="L905"/>
      <c r="M905"/>
      <c r="T905"/>
      <c r="U905"/>
    </row>
    <row r="906" spans="4:21" ht="15">
      <c r="D906"/>
      <c r="E906"/>
      <c r="L906"/>
      <c r="M906"/>
      <c r="T906"/>
      <c r="U906"/>
    </row>
    <row r="907" spans="4:21" ht="15">
      <c r="D907"/>
      <c r="E907"/>
      <c r="L907"/>
      <c r="M907"/>
      <c r="T907"/>
      <c r="U907"/>
    </row>
    <row r="908" spans="4:21" ht="15">
      <c r="D908"/>
      <c r="E908"/>
      <c r="L908"/>
      <c r="M908"/>
      <c r="T908"/>
      <c r="U908"/>
    </row>
    <row r="909" spans="4:21" ht="15">
      <c r="D909"/>
      <c r="E909"/>
      <c r="L909"/>
      <c r="M909"/>
      <c r="T909"/>
      <c r="U909"/>
    </row>
    <row r="910" spans="4:21" ht="15">
      <c r="D910"/>
      <c r="E910"/>
      <c r="L910"/>
      <c r="M910"/>
      <c r="T910"/>
      <c r="U910"/>
    </row>
    <row r="911" spans="4:21" ht="15">
      <c r="D911"/>
      <c r="E911"/>
      <c r="L911"/>
      <c r="M911"/>
      <c r="T911"/>
      <c r="U911"/>
    </row>
    <row r="912" spans="4:21" ht="15">
      <c r="D912"/>
      <c r="E912"/>
      <c r="L912"/>
      <c r="M912"/>
      <c r="T912"/>
      <c r="U912"/>
    </row>
    <row r="913" spans="4:21" ht="15">
      <c r="D913"/>
      <c r="E913"/>
      <c r="L913"/>
      <c r="M913"/>
      <c r="T913"/>
      <c r="U913"/>
    </row>
    <row r="914" spans="4:21" ht="15">
      <c r="D914"/>
      <c r="E914"/>
      <c r="L914"/>
      <c r="M914"/>
      <c r="T914"/>
      <c r="U914"/>
    </row>
    <row r="915" spans="4:21" ht="15">
      <c r="D915"/>
      <c r="E915"/>
      <c r="L915"/>
      <c r="M915"/>
      <c r="T915"/>
      <c r="U915"/>
    </row>
    <row r="916" spans="4:21" ht="15">
      <c r="D916"/>
      <c r="E916"/>
      <c r="L916"/>
      <c r="M916"/>
      <c r="T916"/>
      <c r="U916"/>
    </row>
    <row r="917" spans="4:21" ht="15">
      <c r="D917"/>
      <c r="E917"/>
      <c r="L917"/>
      <c r="M917"/>
      <c r="T917"/>
      <c r="U917"/>
    </row>
    <row r="918" spans="4:21" ht="15">
      <c r="D918"/>
      <c r="E918"/>
      <c r="L918"/>
      <c r="M918"/>
      <c r="T918"/>
      <c r="U918"/>
    </row>
    <row r="919" spans="4:21" ht="15">
      <c r="D919"/>
      <c r="E919"/>
      <c r="L919"/>
      <c r="M919"/>
      <c r="T919"/>
      <c r="U919"/>
    </row>
    <row r="920" spans="4:21" ht="15">
      <c r="D920"/>
      <c r="E920"/>
      <c r="L920"/>
      <c r="M920"/>
      <c r="T920"/>
      <c r="U920"/>
    </row>
    <row r="921" spans="4:21" ht="15">
      <c r="D921"/>
      <c r="E921"/>
      <c r="L921"/>
      <c r="M921"/>
      <c r="T921"/>
      <c r="U921"/>
    </row>
    <row r="922" spans="4:21" ht="15">
      <c r="D922"/>
      <c r="E922"/>
      <c r="L922"/>
      <c r="M922"/>
      <c r="T922"/>
      <c r="U922"/>
    </row>
    <row r="923" spans="4:21" ht="15">
      <c r="D923"/>
      <c r="E923"/>
      <c r="L923"/>
      <c r="M923"/>
      <c r="T923"/>
      <c r="U923"/>
    </row>
    <row r="924" spans="4:21" ht="15">
      <c r="D924"/>
      <c r="E924"/>
      <c r="L924"/>
      <c r="M924"/>
      <c r="T924"/>
      <c r="U924"/>
    </row>
    <row r="925" spans="4:21" ht="15">
      <c r="D925"/>
      <c r="E925"/>
      <c r="L925"/>
      <c r="M925"/>
      <c r="T925"/>
      <c r="U925"/>
    </row>
    <row r="926" spans="4:21" ht="15">
      <c r="D926"/>
      <c r="E926"/>
      <c r="L926"/>
      <c r="M926"/>
      <c r="T926"/>
      <c r="U926"/>
    </row>
    <row r="927" spans="4:21" ht="15">
      <c r="D927"/>
      <c r="E927"/>
      <c r="L927"/>
      <c r="M927"/>
      <c r="T927"/>
      <c r="U927"/>
    </row>
    <row r="928" spans="4:21" ht="15">
      <c r="D928"/>
      <c r="E928"/>
      <c r="L928"/>
      <c r="M928"/>
      <c r="T928"/>
      <c r="U928"/>
    </row>
    <row r="929" spans="4:21" ht="15">
      <c r="D929"/>
      <c r="E929"/>
      <c r="L929"/>
      <c r="M929"/>
      <c r="T929"/>
      <c r="U929"/>
    </row>
    <row r="930" spans="4:21" ht="15">
      <c r="D930"/>
      <c r="E930"/>
      <c r="L930"/>
      <c r="M930"/>
      <c r="T930"/>
      <c r="U930"/>
    </row>
    <row r="931" spans="4:21" ht="15">
      <c r="D931"/>
      <c r="E931"/>
      <c r="L931"/>
      <c r="M931"/>
      <c r="T931"/>
      <c r="U931"/>
    </row>
    <row r="932" spans="4:21" ht="15">
      <c r="D932"/>
      <c r="E932"/>
      <c r="L932"/>
      <c r="M932"/>
      <c r="T932"/>
      <c r="U932"/>
    </row>
    <row r="933" spans="4:21" ht="15">
      <c r="D933"/>
      <c r="E933"/>
      <c r="L933"/>
      <c r="M933"/>
      <c r="T933"/>
      <c r="U933"/>
    </row>
    <row r="934" spans="4:21" ht="15">
      <c r="D934"/>
      <c r="E934"/>
      <c r="L934"/>
      <c r="M934"/>
      <c r="T934"/>
      <c r="U934"/>
    </row>
    <row r="935" spans="4:21" ht="15">
      <c r="D935"/>
      <c r="E935"/>
      <c r="L935"/>
      <c r="M935"/>
      <c r="T935"/>
      <c r="U935"/>
    </row>
    <row r="936" spans="4:21" ht="15">
      <c r="D936"/>
      <c r="E936"/>
      <c r="L936"/>
      <c r="M936"/>
      <c r="T936"/>
      <c r="U936"/>
    </row>
    <row r="937" spans="4:21" ht="15">
      <c r="D937"/>
      <c r="E937"/>
      <c r="L937"/>
      <c r="M937"/>
      <c r="T937"/>
      <c r="U937"/>
    </row>
    <row r="938" spans="4:21" ht="15">
      <c r="D938"/>
      <c r="E938"/>
      <c r="L938"/>
      <c r="M938"/>
      <c r="T938"/>
      <c r="U938"/>
    </row>
    <row r="939" spans="4:21" ht="15">
      <c r="D939"/>
      <c r="E939"/>
      <c r="L939"/>
      <c r="M939"/>
      <c r="T939"/>
      <c r="U939"/>
    </row>
    <row r="940" spans="4:21" ht="15">
      <c r="D940"/>
      <c r="E940"/>
      <c r="L940"/>
      <c r="M940"/>
      <c r="T940"/>
      <c r="U940"/>
    </row>
    <row r="941" spans="4:21" ht="15">
      <c r="D941"/>
      <c r="E941"/>
      <c r="L941"/>
      <c r="M941"/>
      <c r="T941"/>
      <c r="U941"/>
    </row>
    <row r="942" spans="4:21" ht="15">
      <c r="D942"/>
      <c r="E942"/>
      <c r="L942"/>
      <c r="M942"/>
      <c r="T942"/>
      <c r="U942"/>
    </row>
    <row r="943" spans="4:21" ht="15">
      <c r="D943"/>
      <c r="E943"/>
      <c r="L943"/>
      <c r="M943"/>
      <c r="T943"/>
      <c r="U943"/>
    </row>
    <row r="944" spans="4:21" ht="15">
      <c r="D944"/>
      <c r="E944"/>
      <c r="L944"/>
      <c r="M944"/>
      <c r="T944"/>
      <c r="U944"/>
    </row>
    <row r="945" spans="4:21" ht="15">
      <c r="D945"/>
      <c r="E945"/>
      <c r="L945"/>
      <c r="M945"/>
      <c r="T945"/>
      <c r="U945"/>
    </row>
    <row r="946" spans="4:21" ht="15">
      <c r="D946"/>
      <c r="E946"/>
      <c r="L946"/>
      <c r="M946"/>
      <c r="T946"/>
      <c r="U946"/>
    </row>
    <row r="947" spans="4:21" ht="15">
      <c r="D947"/>
      <c r="E947"/>
      <c r="L947"/>
      <c r="M947"/>
      <c r="T947"/>
      <c r="U947"/>
    </row>
    <row r="948" spans="4:21" ht="15">
      <c r="D948"/>
      <c r="E948"/>
      <c r="L948"/>
      <c r="M948"/>
      <c r="T948"/>
      <c r="U948"/>
    </row>
    <row r="949" spans="4:21" ht="15">
      <c r="D949"/>
      <c r="E949"/>
      <c r="L949"/>
      <c r="M949"/>
      <c r="T949"/>
      <c r="U949"/>
    </row>
    <row r="950" spans="4:21" ht="15">
      <c r="D950"/>
      <c r="E950"/>
      <c r="L950"/>
      <c r="M950"/>
      <c r="T950"/>
      <c r="U950"/>
    </row>
    <row r="951" spans="4:21" ht="15">
      <c r="D951"/>
      <c r="E951"/>
      <c r="L951"/>
      <c r="M951"/>
      <c r="T951"/>
      <c r="U951"/>
    </row>
    <row r="952" spans="4:21" ht="15">
      <c r="D952"/>
      <c r="E952"/>
      <c r="L952"/>
      <c r="M952"/>
      <c r="T952"/>
      <c r="U952"/>
    </row>
    <row r="953" spans="4:21" ht="15">
      <c r="D953"/>
      <c r="E953"/>
      <c r="L953"/>
      <c r="M953"/>
      <c r="T953"/>
      <c r="U953"/>
    </row>
    <row r="954" spans="4:21" ht="15">
      <c r="D954"/>
      <c r="E954"/>
      <c r="L954"/>
      <c r="M954"/>
      <c r="T954"/>
      <c r="U954"/>
    </row>
    <row r="955" spans="4:21" ht="15">
      <c r="D955"/>
      <c r="E955"/>
      <c r="L955"/>
      <c r="M955"/>
      <c r="T955"/>
      <c r="U955"/>
    </row>
    <row r="956" spans="4:21" ht="15">
      <c r="D956"/>
      <c r="E956"/>
      <c r="L956"/>
      <c r="M956"/>
      <c r="T956"/>
      <c r="U956"/>
    </row>
    <row r="957" spans="4:21" ht="15">
      <c r="D957"/>
      <c r="E957"/>
      <c r="L957"/>
      <c r="M957"/>
      <c r="T957"/>
      <c r="U957"/>
    </row>
    <row r="958" spans="4:21" ht="15">
      <c r="D958"/>
      <c r="E958"/>
      <c r="L958"/>
      <c r="M958"/>
      <c r="T958"/>
      <c r="U958"/>
    </row>
    <row r="959" spans="4:21" ht="15">
      <c r="D959"/>
      <c r="E959"/>
      <c r="L959"/>
      <c r="M959"/>
      <c r="T959"/>
      <c r="U959"/>
    </row>
    <row r="960" spans="4:21" ht="15">
      <c r="D960"/>
      <c r="E960"/>
      <c r="L960"/>
      <c r="M960"/>
      <c r="T960"/>
      <c r="U960"/>
    </row>
    <row r="961" spans="4:21" ht="15">
      <c r="D961"/>
      <c r="E961"/>
      <c r="L961"/>
      <c r="M961"/>
      <c r="T961"/>
      <c r="U961"/>
    </row>
    <row r="962" spans="4:21" ht="15">
      <c r="D962"/>
      <c r="E962"/>
      <c r="L962"/>
      <c r="M962"/>
      <c r="T962"/>
      <c r="U962"/>
    </row>
    <row r="963" spans="4:21" ht="15">
      <c r="D963"/>
      <c r="E963"/>
      <c r="L963"/>
      <c r="M963"/>
      <c r="T963"/>
      <c r="U963"/>
    </row>
    <row r="964" spans="4:21" ht="15">
      <c r="D964"/>
      <c r="E964"/>
      <c r="L964"/>
      <c r="M964"/>
      <c r="T964"/>
      <c r="U964"/>
    </row>
    <row r="965" spans="4:21" ht="15">
      <c r="D965"/>
      <c r="E965"/>
      <c r="L965"/>
      <c r="M965"/>
      <c r="T965"/>
      <c r="U965"/>
    </row>
    <row r="966" spans="4:21" ht="15">
      <c r="D966"/>
      <c r="E966"/>
      <c r="L966"/>
      <c r="M966"/>
      <c r="T966"/>
      <c r="U966"/>
    </row>
    <row r="967" spans="4:21" ht="15">
      <c r="D967"/>
      <c r="E967"/>
      <c r="L967"/>
      <c r="M967"/>
      <c r="T967"/>
      <c r="U967"/>
    </row>
    <row r="968" spans="4:21" ht="15">
      <c r="D968"/>
      <c r="E968"/>
      <c r="L968"/>
      <c r="M968"/>
      <c r="T968"/>
      <c r="U968"/>
    </row>
    <row r="969" spans="4:21" ht="15">
      <c r="D969"/>
      <c r="E969"/>
      <c r="L969"/>
      <c r="M969"/>
      <c r="T969"/>
      <c r="U969"/>
    </row>
    <row r="970" spans="4:21" ht="15">
      <c r="D970"/>
      <c r="E970"/>
      <c r="L970"/>
      <c r="M970"/>
      <c r="T970"/>
      <c r="U970"/>
    </row>
    <row r="971" spans="4:21" ht="15">
      <c r="D971"/>
      <c r="E971"/>
      <c r="L971"/>
      <c r="M971"/>
      <c r="T971"/>
      <c r="U971"/>
    </row>
    <row r="972" spans="4:21" ht="15">
      <c r="D972"/>
      <c r="E972"/>
      <c r="L972"/>
      <c r="M972"/>
      <c r="T972"/>
      <c r="U972"/>
    </row>
    <row r="973" spans="4:21" ht="15">
      <c r="D973"/>
      <c r="E973"/>
      <c r="L973"/>
      <c r="M973"/>
      <c r="T973"/>
      <c r="U973"/>
    </row>
    <row r="974" spans="4:21" ht="15">
      <c r="D974"/>
      <c r="E974"/>
      <c r="L974"/>
      <c r="M974"/>
      <c r="T974"/>
      <c r="U974"/>
    </row>
    <row r="975" spans="4:21" ht="15">
      <c r="D975"/>
      <c r="E975"/>
      <c r="L975"/>
      <c r="M975"/>
      <c r="T975"/>
      <c r="U975"/>
    </row>
    <row r="976" spans="4:21" ht="15">
      <c r="D976"/>
      <c r="E976"/>
      <c r="L976"/>
      <c r="M976"/>
      <c r="T976"/>
      <c r="U976"/>
    </row>
    <row r="977" spans="4:21" ht="15">
      <c r="D977"/>
      <c r="E977"/>
      <c r="L977"/>
      <c r="M977"/>
      <c r="T977"/>
      <c r="U977"/>
    </row>
    <row r="978" spans="4:21" ht="15">
      <c r="D978"/>
      <c r="E978"/>
      <c r="L978"/>
      <c r="M978"/>
      <c r="T978"/>
      <c r="U978"/>
    </row>
    <row r="979" spans="4:21" ht="15">
      <c r="D979"/>
      <c r="E979"/>
      <c r="L979"/>
      <c r="M979"/>
      <c r="T979"/>
      <c r="U979"/>
    </row>
    <row r="980" spans="4:21" ht="15">
      <c r="D980"/>
      <c r="E980"/>
      <c r="L980"/>
      <c r="M980"/>
      <c r="T980"/>
      <c r="U980"/>
    </row>
    <row r="981" spans="4:21" ht="15">
      <c r="D981"/>
      <c r="E981"/>
      <c r="L981"/>
      <c r="M981"/>
      <c r="T981"/>
      <c r="U981"/>
    </row>
    <row r="982" spans="4:21" ht="15">
      <c r="D982"/>
      <c r="E982"/>
      <c r="L982"/>
      <c r="M982"/>
      <c r="T982"/>
      <c r="U982"/>
    </row>
    <row r="983" spans="4:21" ht="15">
      <c r="D983"/>
      <c r="E983"/>
      <c r="L983"/>
      <c r="M983"/>
      <c r="T983"/>
      <c r="U983"/>
    </row>
    <row r="984" spans="4:21" ht="15">
      <c r="D984"/>
      <c r="E984"/>
      <c r="L984"/>
      <c r="M984"/>
      <c r="T984"/>
      <c r="U984"/>
    </row>
    <row r="985" spans="4:21" ht="15">
      <c r="D985"/>
      <c r="E985"/>
      <c r="L985"/>
      <c r="M985"/>
      <c r="T985"/>
      <c r="U985"/>
    </row>
    <row r="986" spans="4:21" ht="15">
      <c r="D986"/>
      <c r="E986"/>
      <c r="L986"/>
      <c r="M986"/>
      <c r="T986"/>
      <c r="U986"/>
    </row>
    <row r="987" spans="4:21" ht="15">
      <c r="D987"/>
      <c r="E987"/>
      <c r="L987"/>
      <c r="M987"/>
      <c r="T987"/>
      <c r="U987"/>
    </row>
    <row r="988" spans="4:21" ht="15">
      <c r="D988"/>
      <c r="E988"/>
      <c r="L988"/>
      <c r="M988"/>
      <c r="T988"/>
      <c r="U988"/>
    </row>
    <row r="989" spans="4:21" ht="15">
      <c r="D989"/>
      <c r="E989"/>
      <c r="L989"/>
      <c r="M989"/>
      <c r="T989"/>
      <c r="U989"/>
    </row>
    <row r="990" spans="4:21" ht="15">
      <c r="D990"/>
      <c r="E990"/>
      <c r="L990"/>
      <c r="M990"/>
      <c r="T990"/>
      <c r="U990"/>
    </row>
    <row r="991" spans="4:21" ht="15">
      <c r="D991"/>
      <c r="E991"/>
      <c r="L991"/>
      <c r="M991"/>
      <c r="T991"/>
      <c r="U991"/>
    </row>
    <row r="992" spans="4:21" ht="15">
      <c r="D992"/>
      <c r="E992"/>
      <c r="L992"/>
      <c r="M992"/>
      <c r="T992"/>
      <c r="U992"/>
    </row>
    <row r="993" spans="4:21" ht="15">
      <c r="D993"/>
      <c r="E993"/>
      <c r="L993"/>
      <c r="M993"/>
      <c r="T993"/>
      <c r="U993"/>
    </row>
    <row r="994" spans="4:21" ht="15">
      <c r="D994"/>
      <c r="E994"/>
      <c r="L994"/>
      <c r="M994"/>
      <c r="T994"/>
      <c r="U994"/>
    </row>
    <row r="995" spans="4:21" ht="15">
      <c r="D995"/>
      <c r="E995"/>
      <c r="L995"/>
      <c r="M995"/>
      <c r="T995"/>
      <c r="U995"/>
    </row>
    <row r="996" spans="4:21" ht="15">
      <c r="D996"/>
      <c r="E996"/>
      <c r="L996"/>
      <c r="M996"/>
      <c r="T996"/>
      <c r="U996"/>
    </row>
    <row r="997" spans="4:21" ht="15">
      <c r="D997"/>
      <c r="E997"/>
      <c r="L997"/>
      <c r="M997"/>
      <c r="T997"/>
      <c r="U997"/>
    </row>
    <row r="998" spans="4:21" ht="15">
      <c r="D998"/>
      <c r="E998"/>
      <c r="L998"/>
      <c r="M998"/>
      <c r="T998"/>
      <c r="U998"/>
    </row>
    <row r="999" spans="4:21" ht="15">
      <c r="D999"/>
      <c r="E999"/>
      <c r="L999"/>
      <c r="M999"/>
      <c r="T999"/>
      <c r="U999"/>
    </row>
    <row r="1000" spans="4:21" ht="15">
      <c r="D1000"/>
      <c r="E1000"/>
      <c r="L1000"/>
      <c r="M1000"/>
      <c r="T1000"/>
      <c r="U1000"/>
    </row>
    <row r="1001" spans="4:21" ht="15">
      <c r="D1001"/>
      <c r="E1001"/>
      <c r="L1001"/>
      <c r="M1001"/>
      <c r="T1001"/>
      <c r="U1001"/>
    </row>
    <row r="1002" spans="4:21" ht="15">
      <c r="D1002"/>
      <c r="E1002"/>
      <c r="L1002"/>
      <c r="M1002"/>
      <c r="T1002"/>
      <c r="U1002"/>
    </row>
    <row r="1003" spans="4:21" ht="15">
      <c r="D1003"/>
      <c r="E1003"/>
      <c r="L1003"/>
      <c r="M1003"/>
      <c r="T1003"/>
      <c r="U1003"/>
    </row>
    <row r="1004" spans="4:21" ht="15">
      <c r="D1004"/>
      <c r="E1004"/>
      <c r="L1004"/>
      <c r="M1004"/>
      <c r="T1004"/>
      <c r="U1004"/>
    </row>
    <row r="1005" spans="4:21" ht="15">
      <c r="D1005"/>
      <c r="E1005"/>
      <c r="L1005"/>
      <c r="M1005"/>
      <c r="T1005"/>
      <c r="U1005"/>
    </row>
    <row r="1006" spans="4:21" ht="15">
      <c r="D1006"/>
      <c r="E1006"/>
      <c r="L1006"/>
      <c r="M1006"/>
      <c r="T1006"/>
      <c r="U1006"/>
    </row>
    <row r="1007" spans="4:21" ht="15">
      <c r="D1007"/>
      <c r="E1007"/>
      <c r="L1007"/>
      <c r="M1007"/>
      <c r="T1007"/>
      <c r="U1007"/>
    </row>
    <row r="1008" spans="4:21" ht="15">
      <c r="D1008"/>
      <c r="E1008"/>
      <c r="L1008"/>
      <c r="M1008"/>
      <c r="T1008"/>
      <c r="U1008"/>
    </row>
    <row r="1009" spans="4:21" ht="15">
      <c r="D1009"/>
      <c r="E1009"/>
      <c r="L1009"/>
      <c r="M1009"/>
      <c r="T1009"/>
      <c r="U1009"/>
    </row>
    <row r="1010" spans="4:21" ht="15">
      <c r="D1010"/>
      <c r="E1010"/>
      <c r="L1010"/>
      <c r="M1010"/>
      <c r="T1010"/>
      <c r="U1010"/>
    </row>
    <row r="1011" spans="4:21" ht="15">
      <c r="D1011"/>
      <c r="E1011"/>
      <c r="L1011"/>
      <c r="M1011"/>
      <c r="T1011"/>
      <c r="U1011"/>
    </row>
    <row r="1012" spans="4:21" ht="15">
      <c r="D1012"/>
      <c r="E1012"/>
      <c r="L1012"/>
      <c r="M1012"/>
      <c r="T1012"/>
      <c r="U1012"/>
    </row>
    <row r="1013" spans="4:21" ht="15">
      <c r="D1013"/>
      <c r="E1013"/>
      <c r="L1013"/>
      <c r="M1013"/>
      <c r="T1013"/>
      <c r="U1013"/>
    </row>
    <row r="1014" spans="4:21" ht="15">
      <c r="D1014"/>
      <c r="E1014"/>
      <c r="L1014"/>
      <c r="M1014"/>
      <c r="T1014"/>
      <c r="U1014"/>
    </row>
    <row r="1015" spans="4:21" ht="15">
      <c r="D1015"/>
      <c r="E1015"/>
      <c r="L1015"/>
      <c r="M1015"/>
      <c r="T1015"/>
      <c r="U1015"/>
    </row>
    <row r="1016" spans="4:21" ht="15">
      <c r="D1016"/>
      <c r="E1016"/>
      <c r="L1016"/>
      <c r="M1016"/>
      <c r="T1016"/>
      <c r="U1016"/>
    </row>
    <row r="1017" spans="4:21" ht="15">
      <c r="D1017"/>
      <c r="E1017"/>
      <c r="L1017"/>
      <c r="M1017"/>
      <c r="T1017"/>
      <c r="U1017"/>
    </row>
    <row r="1018" spans="4:21" ht="15">
      <c r="D1018"/>
      <c r="E1018"/>
      <c r="L1018"/>
      <c r="M1018"/>
      <c r="T1018"/>
      <c r="U1018"/>
    </row>
    <row r="1019" spans="4:21" ht="15">
      <c r="D1019"/>
      <c r="E1019"/>
      <c r="L1019"/>
      <c r="M1019"/>
      <c r="T1019"/>
      <c r="U1019"/>
    </row>
    <row r="1020" spans="4:21" ht="15">
      <c r="D1020"/>
      <c r="E1020"/>
      <c r="L1020"/>
      <c r="M1020"/>
      <c r="T1020"/>
      <c r="U1020"/>
    </row>
    <row r="1021" spans="4:21" ht="15">
      <c r="D1021"/>
      <c r="E1021"/>
      <c r="L1021"/>
      <c r="M1021"/>
      <c r="T1021"/>
      <c r="U1021"/>
    </row>
    <row r="1022" spans="4:21" ht="15">
      <c r="D1022"/>
      <c r="E1022"/>
      <c r="L1022"/>
      <c r="M1022"/>
      <c r="T1022"/>
      <c r="U1022"/>
    </row>
    <row r="1023" spans="4:21" ht="15">
      <c r="D1023"/>
      <c r="E1023"/>
      <c r="L1023"/>
      <c r="M1023"/>
      <c r="T1023"/>
      <c r="U1023"/>
    </row>
    <row r="1024" spans="4:21" ht="15">
      <c r="D1024"/>
      <c r="E1024"/>
      <c r="L1024"/>
      <c r="M1024"/>
      <c r="T1024"/>
      <c r="U1024"/>
    </row>
    <row r="1025" spans="4:21" ht="15">
      <c r="D1025"/>
      <c r="E1025"/>
      <c r="L1025"/>
      <c r="M1025"/>
      <c r="T1025"/>
      <c r="U1025"/>
    </row>
    <row r="1026" spans="4:21" ht="15">
      <c r="D1026"/>
      <c r="E1026"/>
      <c r="L1026"/>
      <c r="M1026"/>
      <c r="T1026"/>
      <c r="U1026"/>
    </row>
    <row r="1027" spans="4:21" ht="15">
      <c r="D1027"/>
      <c r="E1027"/>
      <c r="L1027"/>
      <c r="M1027"/>
      <c r="T1027"/>
      <c r="U1027"/>
    </row>
    <row r="1028" spans="4:21" ht="15">
      <c r="D1028"/>
      <c r="E1028"/>
      <c r="L1028"/>
      <c r="M1028"/>
      <c r="T1028"/>
      <c r="U1028"/>
    </row>
    <row r="1029" spans="4:21" ht="15">
      <c r="D1029"/>
      <c r="E1029"/>
      <c r="L1029"/>
      <c r="M1029"/>
      <c r="T1029"/>
      <c r="U1029"/>
    </row>
    <row r="1030" spans="4:21" ht="15">
      <c r="D1030"/>
      <c r="E1030"/>
      <c r="L1030"/>
      <c r="M1030"/>
      <c r="T1030"/>
      <c r="U1030"/>
    </row>
    <row r="1031" spans="4:21" ht="15">
      <c r="D1031"/>
      <c r="E1031"/>
      <c r="L1031"/>
      <c r="M1031"/>
      <c r="T1031"/>
      <c r="U1031"/>
    </row>
    <row r="1032" spans="4:21" ht="15">
      <c r="D1032"/>
      <c r="E1032"/>
      <c r="L1032"/>
      <c r="M1032"/>
      <c r="T1032"/>
      <c r="U1032"/>
    </row>
    <row r="1033" spans="4:21" ht="15">
      <c r="D1033"/>
      <c r="E1033"/>
      <c r="L1033"/>
      <c r="M1033"/>
      <c r="T1033"/>
      <c r="U1033"/>
    </row>
    <row r="1034" spans="4:21" ht="15">
      <c r="D1034"/>
      <c r="E1034"/>
      <c r="L1034"/>
      <c r="M1034"/>
      <c r="T1034"/>
      <c r="U1034"/>
    </row>
    <row r="1035" spans="4:21" ht="15">
      <c r="D1035"/>
      <c r="E1035"/>
      <c r="L1035"/>
      <c r="M1035"/>
      <c r="T1035"/>
      <c r="U1035"/>
    </row>
    <row r="1036" spans="4:21" ht="15">
      <c r="D1036"/>
      <c r="E1036"/>
      <c r="L1036"/>
      <c r="M1036"/>
      <c r="T1036"/>
      <c r="U1036"/>
    </row>
    <row r="1037" spans="4:21" ht="15">
      <c r="D1037"/>
      <c r="E1037"/>
      <c r="L1037"/>
      <c r="M1037"/>
      <c r="T1037"/>
      <c r="U1037"/>
    </row>
    <row r="1038" spans="4:21" ht="15">
      <c r="D1038"/>
      <c r="E1038"/>
      <c r="L1038"/>
      <c r="M1038"/>
      <c r="T1038"/>
      <c r="U1038"/>
    </row>
    <row r="1039" spans="4:21" ht="15">
      <c r="D1039"/>
      <c r="E1039"/>
      <c r="L1039"/>
      <c r="M1039"/>
      <c r="T1039"/>
      <c r="U1039"/>
    </row>
    <row r="1040" spans="4:21" ht="15">
      <c r="D1040"/>
      <c r="E1040"/>
      <c r="L1040"/>
      <c r="M1040"/>
      <c r="T1040"/>
      <c r="U1040"/>
    </row>
    <row r="1041" spans="4:21" ht="15">
      <c r="D1041"/>
      <c r="E1041"/>
      <c r="L1041"/>
      <c r="M1041"/>
      <c r="T1041"/>
      <c r="U1041"/>
    </row>
    <row r="1042" spans="4:21" ht="15">
      <c r="D1042"/>
      <c r="E1042"/>
      <c r="L1042"/>
      <c r="M1042"/>
      <c r="T1042"/>
      <c r="U1042"/>
    </row>
    <row r="1043" spans="4:21" ht="15">
      <c r="D1043"/>
      <c r="E1043"/>
      <c r="L1043"/>
      <c r="M1043"/>
      <c r="T1043"/>
      <c r="U1043"/>
    </row>
    <row r="1044" spans="4:21" ht="15">
      <c r="D1044"/>
      <c r="E1044"/>
      <c r="L1044"/>
      <c r="M1044"/>
      <c r="T1044"/>
      <c r="U1044"/>
    </row>
    <row r="1045" spans="4:21" ht="15">
      <c r="D1045"/>
      <c r="E1045"/>
      <c r="L1045"/>
      <c r="M1045"/>
      <c r="T1045"/>
      <c r="U1045"/>
    </row>
    <row r="1046" spans="4:21" ht="15">
      <c r="D1046"/>
      <c r="E1046"/>
      <c r="L1046"/>
      <c r="M1046"/>
      <c r="T1046"/>
      <c r="U1046"/>
    </row>
    <row r="1047" spans="4:21" ht="15">
      <c r="D1047"/>
      <c r="E1047"/>
      <c r="L1047"/>
      <c r="M1047"/>
      <c r="T1047"/>
      <c r="U1047"/>
    </row>
    <row r="1048" spans="4:21" ht="15">
      <c r="D1048"/>
      <c r="E1048"/>
      <c r="L1048"/>
      <c r="M1048"/>
      <c r="T1048"/>
      <c r="U1048"/>
    </row>
    <row r="1049" spans="4:21" ht="15">
      <c r="D1049"/>
      <c r="E1049"/>
      <c r="L1049"/>
      <c r="M1049"/>
      <c r="T1049"/>
      <c r="U1049"/>
    </row>
    <row r="1050" spans="4:21" ht="15">
      <c r="D1050"/>
      <c r="E1050"/>
      <c r="L1050"/>
      <c r="M1050"/>
      <c r="T1050"/>
      <c r="U1050"/>
    </row>
    <row r="1051" spans="4:21" ht="15">
      <c r="D1051"/>
      <c r="E1051"/>
      <c r="L1051"/>
      <c r="M1051"/>
      <c r="T1051"/>
      <c r="U1051"/>
    </row>
    <row r="1052" spans="4:21" ht="15">
      <c r="D1052"/>
      <c r="E1052"/>
      <c r="L1052"/>
      <c r="M1052"/>
      <c r="T1052"/>
      <c r="U1052"/>
    </row>
    <row r="1053" spans="4:21" ht="15">
      <c r="D1053"/>
      <c r="E1053"/>
      <c r="L1053"/>
      <c r="M1053"/>
      <c r="T1053"/>
      <c r="U1053"/>
    </row>
    <row r="1054" spans="4:21" ht="15">
      <c r="D1054"/>
      <c r="E1054"/>
      <c r="L1054"/>
      <c r="M1054"/>
      <c r="T1054"/>
      <c r="U1054"/>
    </row>
    <row r="1055" spans="4:21" ht="15">
      <c r="D1055"/>
      <c r="E1055"/>
      <c r="L1055"/>
      <c r="M1055"/>
      <c r="T1055"/>
      <c r="U1055"/>
    </row>
    <row r="1056" spans="4:21" ht="15">
      <c r="D1056"/>
      <c r="E1056"/>
      <c r="L1056"/>
      <c r="M1056"/>
      <c r="T1056"/>
      <c r="U1056"/>
    </row>
    <row r="1057" spans="4:21" ht="15">
      <c r="D1057"/>
      <c r="E1057"/>
      <c r="L1057"/>
      <c r="M1057"/>
      <c r="T1057"/>
      <c r="U1057"/>
    </row>
    <row r="1058" spans="4:21" ht="15">
      <c r="D1058"/>
      <c r="E1058"/>
      <c r="L1058"/>
      <c r="M1058"/>
      <c r="T1058"/>
      <c r="U1058"/>
    </row>
    <row r="1059" spans="4:21" ht="15">
      <c r="D1059"/>
      <c r="E1059"/>
      <c r="L1059"/>
      <c r="M1059"/>
      <c r="T1059"/>
      <c r="U1059"/>
    </row>
    <row r="1060" spans="4:21" ht="15">
      <c r="D1060"/>
      <c r="E1060"/>
      <c r="L1060"/>
      <c r="M1060"/>
      <c r="T1060"/>
      <c r="U1060"/>
    </row>
    <row r="1061" spans="4:21" ht="15">
      <c r="D1061"/>
      <c r="E1061"/>
      <c r="L1061"/>
      <c r="M1061"/>
      <c r="T1061"/>
      <c r="U1061"/>
    </row>
    <row r="1062" spans="4:21" ht="15">
      <c r="D1062"/>
      <c r="E1062"/>
      <c r="L1062"/>
      <c r="M1062"/>
      <c r="T1062"/>
      <c r="U1062"/>
    </row>
    <row r="1063" spans="4:21" ht="15">
      <c r="D1063"/>
      <c r="E1063"/>
      <c r="L1063"/>
      <c r="M1063"/>
      <c r="T1063"/>
      <c r="U1063"/>
    </row>
    <row r="1064" spans="4:21" ht="15">
      <c r="D1064"/>
      <c r="E1064"/>
      <c r="L1064"/>
      <c r="M1064"/>
      <c r="T1064"/>
      <c r="U1064"/>
    </row>
    <row r="1065" spans="4:21" ht="15">
      <c r="D1065"/>
      <c r="E1065"/>
      <c r="L1065"/>
      <c r="M1065"/>
      <c r="T1065"/>
      <c r="U1065"/>
    </row>
    <row r="1066" spans="4:21" ht="15">
      <c r="D1066"/>
      <c r="E1066"/>
      <c r="L1066"/>
      <c r="M1066"/>
      <c r="T1066"/>
      <c r="U1066"/>
    </row>
    <row r="1067" spans="4:21" ht="15">
      <c r="D1067"/>
      <c r="E1067"/>
      <c r="L1067"/>
      <c r="M1067"/>
      <c r="T1067"/>
      <c r="U1067"/>
    </row>
    <row r="1068" spans="4:21" ht="15">
      <c r="D1068"/>
      <c r="E1068"/>
      <c r="L1068"/>
      <c r="M1068"/>
      <c r="T1068"/>
      <c r="U1068"/>
    </row>
    <row r="1069" spans="4:21" ht="15">
      <c r="D1069"/>
      <c r="E1069"/>
      <c r="L1069"/>
      <c r="M1069"/>
      <c r="T1069"/>
      <c r="U1069"/>
    </row>
    <row r="1070" spans="4:21" ht="15">
      <c r="D1070"/>
      <c r="E1070"/>
      <c r="L1070"/>
      <c r="M1070"/>
      <c r="T1070"/>
      <c r="U1070"/>
    </row>
    <row r="1071" spans="4:21" ht="15">
      <c r="D1071"/>
      <c r="E1071"/>
      <c r="L1071"/>
      <c r="M1071"/>
      <c r="T1071"/>
      <c r="U1071"/>
    </row>
    <row r="1072" spans="4:21" ht="15">
      <c r="D1072"/>
      <c r="E1072"/>
      <c r="L1072"/>
      <c r="M1072"/>
      <c r="T1072"/>
      <c r="U1072"/>
    </row>
    <row r="1073" spans="4:21" ht="15">
      <c r="D1073"/>
      <c r="E1073"/>
      <c r="L1073"/>
      <c r="M1073"/>
      <c r="T1073"/>
      <c r="U1073"/>
    </row>
    <row r="1074" spans="4:21" ht="15">
      <c r="D1074"/>
      <c r="E1074"/>
      <c r="L1074"/>
      <c r="M1074"/>
      <c r="T1074"/>
      <c r="U1074"/>
    </row>
    <row r="1075" spans="4:21" ht="15">
      <c r="D1075"/>
      <c r="E1075"/>
      <c r="L1075"/>
      <c r="M1075"/>
      <c r="T1075"/>
      <c r="U1075"/>
    </row>
    <row r="1076" spans="4:21" ht="15">
      <c r="D1076"/>
      <c r="E1076"/>
      <c r="L1076"/>
      <c r="M1076"/>
      <c r="T1076"/>
      <c r="U1076"/>
    </row>
    <row r="1077" spans="4:21" ht="15">
      <c r="D1077"/>
      <c r="E1077"/>
      <c r="L1077"/>
      <c r="M1077"/>
      <c r="T1077"/>
      <c r="U1077"/>
    </row>
    <row r="1078" spans="4:21" ht="15">
      <c r="D1078"/>
      <c r="E1078"/>
      <c r="L1078"/>
      <c r="M1078"/>
      <c r="T1078"/>
      <c r="U1078"/>
    </row>
    <row r="1079" spans="4:21" ht="15">
      <c r="D1079"/>
      <c r="E1079"/>
      <c r="L1079"/>
      <c r="M1079"/>
      <c r="T1079"/>
      <c r="U1079"/>
    </row>
    <row r="1080" spans="4:21" ht="15">
      <c r="D1080"/>
      <c r="E1080"/>
      <c r="L1080"/>
      <c r="M1080"/>
      <c r="T1080"/>
      <c r="U1080"/>
    </row>
    <row r="1081" spans="4:21" ht="15">
      <c r="D1081"/>
      <c r="E1081"/>
      <c r="L1081"/>
      <c r="M1081"/>
      <c r="T1081"/>
      <c r="U1081"/>
    </row>
    <row r="1082" spans="4:21" ht="15">
      <c r="D1082"/>
      <c r="E1082"/>
      <c r="L1082"/>
      <c r="M1082"/>
      <c r="T1082"/>
      <c r="U1082"/>
    </row>
    <row r="1083" spans="4:21" ht="15">
      <c r="D1083"/>
      <c r="E1083"/>
      <c r="L1083"/>
      <c r="M1083"/>
      <c r="T1083"/>
      <c r="U1083"/>
    </row>
    <row r="1084" spans="4:21" ht="15">
      <c r="D1084"/>
      <c r="E1084"/>
      <c r="L1084"/>
      <c r="M1084"/>
      <c r="T1084"/>
      <c r="U1084"/>
    </row>
    <row r="1085" spans="4:21" ht="15">
      <c r="D1085"/>
      <c r="E1085"/>
      <c r="L1085"/>
      <c r="M1085"/>
      <c r="T1085"/>
      <c r="U1085"/>
    </row>
    <row r="1086" spans="4:21" ht="15">
      <c r="D1086"/>
      <c r="E1086"/>
      <c r="L1086"/>
      <c r="M1086"/>
      <c r="T1086"/>
      <c r="U1086"/>
    </row>
    <row r="1087" spans="4:21" ht="15">
      <c r="D1087"/>
      <c r="E1087"/>
      <c r="L1087"/>
      <c r="M1087"/>
      <c r="T1087"/>
      <c r="U1087"/>
    </row>
    <row r="1088" spans="4:21" ht="15">
      <c r="D1088"/>
      <c r="E1088"/>
      <c r="L1088"/>
      <c r="M1088"/>
      <c r="T1088"/>
      <c r="U1088"/>
    </row>
    <row r="1089" spans="4:21" ht="15">
      <c r="D1089"/>
      <c r="E1089"/>
      <c r="L1089"/>
      <c r="M1089"/>
      <c r="T1089"/>
      <c r="U1089"/>
    </row>
    <row r="1090" spans="4:21" ht="15">
      <c r="D1090"/>
      <c r="E1090"/>
      <c r="L1090"/>
      <c r="M1090"/>
      <c r="T1090"/>
      <c r="U1090"/>
    </row>
    <row r="1091" spans="4:21" ht="15">
      <c r="D1091"/>
      <c r="E1091"/>
      <c r="L1091"/>
      <c r="M1091"/>
      <c r="T1091"/>
      <c r="U1091"/>
    </row>
    <row r="1092" spans="4:21" ht="15">
      <c r="D1092"/>
      <c r="E1092"/>
      <c r="L1092"/>
      <c r="M1092"/>
      <c r="T1092"/>
      <c r="U1092"/>
    </row>
    <row r="1093" spans="4:21" ht="15">
      <c r="D1093"/>
      <c r="E1093"/>
      <c r="L1093"/>
      <c r="M1093"/>
      <c r="T1093"/>
      <c r="U1093"/>
    </row>
    <row r="1094" spans="4:21" ht="15">
      <c r="D1094"/>
      <c r="E1094"/>
      <c r="L1094"/>
      <c r="M1094"/>
      <c r="T1094"/>
      <c r="U1094"/>
    </row>
    <row r="1095" spans="4:21" ht="15">
      <c r="D1095"/>
      <c r="E1095"/>
      <c r="L1095"/>
      <c r="M1095"/>
      <c r="T1095"/>
      <c r="U1095"/>
    </row>
    <row r="1096" spans="4:21" ht="15">
      <c r="D1096"/>
      <c r="E1096"/>
      <c r="L1096"/>
      <c r="M1096"/>
      <c r="T1096"/>
      <c r="U1096"/>
    </row>
    <row r="1097" spans="4:21" ht="15">
      <c r="D1097"/>
      <c r="E1097"/>
      <c r="L1097"/>
      <c r="M1097"/>
      <c r="T1097"/>
      <c r="U1097"/>
    </row>
    <row r="1098" spans="4:21" ht="15">
      <c r="D1098"/>
      <c r="E1098"/>
      <c r="L1098"/>
      <c r="M1098"/>
      <c r="T1098"/>
      <c r="U1098"/>
    </row>
    <row r="1099" spans="4:21" ht="15">
      <c r="D1099"/>
      <c r="E1099"/>
      <c r="L1099"/>
      <c r="M1099"/>
      <c r="T1099"/>
      <c r="U1099"/>
    </row>
    <row r="1100" spans="4:21" ht="15">
      <c r="D1100"/>
      <c r="E1100"/>
      <c r="L1100"/>
      <c r="M1100"/>
      <c r="T1100"/>
      <c r="U1100"/>
    </row>
    <row r="1101" spans="4:21" ht="15">
      <c r="D1101"/>
      <c r="E1101"/>
      <c r="L1101"/>
      <c r="M1101"/>
      <c r="T1101"/>
      <c r="U1101"/>
    </row>
  </sheetData>
  <sheetProtection sheet="1" objects="1" scenarios="1"/>
  <mergeCells count="1">
    <mergeCell ref="B43:G43"/>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11.xml><?xml version="1.0" encoding="utf-8"?>
<worksheet xmlns="http://schemas.openxmlformats.org/spreadsheetml/2006/main" xmlns:r="http://schemas.openxmlformats.org/officeDocument/2006/relationships">
  <sheetPr codeName="Sheet19"/>
  <dimension ref="A1:BV949"/>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9.445312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thickBot="1">
      <c r="A1" s="25">
        <v>1</v>
      </c>
      <c r="B1" s="41" t="s">
        <v>670</v>
      </c>
      <c r="C1" s="173"/>
      <c r="D1" s="254"/>
      <c r="E1" s="53" t="s">
        <v>12</v>
      </c>
      <c r="F1" s="255" t="s">
        <v>34</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9" s="80" customFormat="1" ht="4.5" customHeight="1" thickBot="1">
      <c r="B2" s="81"/>
      <c r="C2" s="82"/>
      <c r="D2" s="83"/>
      <c r="E2" s="83"/>
      <c r="F2" s="83"/>
      <c r="G2" s="84"/>
      <c r="I2"/>
    </row>
    <row r="3" spans="1:74" s="24" customFormat="1" ht="33" customHeight="1" thickTop="1">
      <c r="A3" s="68"/>
      <c r="B3" s="69" t="s">
        <v>35</v>
      </c>
      <c r="C3" s="70" t="s">
        <v>36</v>
      </c>
      <c r="D3" s="71" t="s">
        <v>13</v>
      </c>
      <c r="E3" s="71" t="s">
        <v>333</v>
      </c>
      <c r="F3" s="198" t="s">
        <v>3</v>
      </c>
      <c r="G3" s="70"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4.75" customHeight="1">
      <c r="A4" s="12" t="s">
        <v>39</v>
      </c>
      <c r="B4" s="12" t="s">
        <v>260</v>
      </c>
      <c r="C4" s="43"/>
      <c r="D4" s="12"/>
      <c r="E4" s="12"/>
      <c r="F4" s="29"/>
      <c r="G4" s="11"/>
      <c r="K4"/>
      <c r="L4"/>
      <c r="M4"/>
      <c r="S4"/>
      <c r="T4"/>
      <c r="U4"/>
    </row>
    <row r="5" spans="1:21" ht="15">
      <c r="A5" s="12"/>
      <c r="B5" s="12" t="s">
        <v>261</v>
      </c>
      <c r="C5" s="12" t="s">
        <v>44</v>
      </c>
      <c r="D5" s="12"/>
      <c r="E5" s="29" t="e">
        <f>NA()</f>
        <v>#N/A</v>
      </c>
      <c r="F5" s="11">
        <f>IF(ISNA(E5),0,INDEX(IF(UPPER(RIGHT(E5,1))=Low,UnitCostLow,IF(UPPER(RIGHT(E5,1))=High,UnitCostHigh,UnitCostSpecified)),MATCH(UPPER(LEFT(E5,LEN(E5)-1)),CostCode,0)))</f>
        <v>0</v>
      </c>
      <c r="G5" s="171">
        <f>D5*F5</f>
        <v>0</v>
      </c>
      <c r="K5"/>
      <c r="L5"/>
      <c r="M5"/>
      <c r="S5"/>
      <c r="T5"/>
      <c r="U5"/>
    </row>
    <row r="6" spans="1:21" ht="15">
      <c r="A6" s="12" t="s">
        <v>0</v>
      </c>
      <c r="B6" s="12" t="s">
        <v>262</v>
      </c>
      <c r="C6" s="12" t="s">
        <v>44</v>
      </c>
      <c r="D6" s="12"/>
      <c r="E6" s="29" t="e">
        <f>NA()</f>
        <v>#N/A</v>
      </c>
      <c r="F6" s="11">
        <f aca="true" t="shared" si="0" ref="F6:F15">IF(ISNA(E6),0,INDEX(IF(UPPER(RIGHT(E6,1))=Low,UnitCostLow,IF(UPPER(RIGHT(E6,1))=High,UnitCostHigh,UnitCostSpecified)),MATCH(UPPER(LEFT(E6,LEN(E6)-1)),CostCode,0)))</f>
        <v>0</v>
      </c>
      <c r="G6" s="171">
        <f aca="true" t="shared" si="1" ref="G6:G15">D6*F6</f>
        <v>0</v>
      </c>
      <c r="K6"/>
      <c r="L6"/>
      <c r="M6"/>
      <c r="S6"/>
      <c r="T6"/>
      <c r="U6"/>
    </row>
    <row r="7" spans="1:21" ht="15">
      <c r="A7" s="12" t="s">
        <v>0</v>
      </c>
      <c r="B7" s="12" t="s">
        <v>263</v>
      </c>
      <c r="C7" s="12" t="s">
        <v>44</v>
      </c>
      <c r="D7" s="12"/>
      <c r="E7" s="29" t="e">
        <f>NA()</f>
        <v>#N/A</v>
      </c>
      <c r="F7" s="11">
        <f t="shared" si="0"/>
        <v>0</v>
      </c>
      <c r="G7" s="171">
        <f t="shared" si="1"/>
        <v>0</v>
      </c>
      <c r="K7"/>
      <c r="L7"/>
      <c r="M7"/>
      <c r="S7"/>
      <c r="T7"/>
      <c r="U7"/>
    </row>
    <row r="8" spans="1:21" ht="15">
      <c r="A8" s="12" t="s">
        <v>0</v>
      </c>
      <c r="B8" s="12" t="s">
        <v>264</v>
      </c>
      <c r="C8" s="12" t="s">
        <v>44</v>
      </c>
      <c r="D8" s="12"/>
      <c r="E8" s="29" t="e">
        <f>NA()</f>
        <v>#N/A</v>
      </c>
      <c r="F8" s="11">
        <f t="shared" si="0"/>
        <v>0</v>
      </c>
      <c r="G8" s="171">
        <f t="shared" si="1"/>
        <v>0</v>
      </c>
      <c r="K8"/>
      <c r="L8"/>
      <c r="M8"/>
      <c r="S8"/>
      <c r="T8"/>
      <c r="U8"/>
    </row>
    <row r="9" spans="1:21" ht="15">
      <c r="A9" s="12" t="s">
        <v>0</v>
      </c>
      <c r="B9" s="12" t="s">
        <v>50</v>
      </c>
      <c r="C9" s="12"/>
      <c r="D9" s="12"/>
      <c r="E9" s="29" t="e">
        <f>NA()</f>
        <v>#N/A</v>
      </c>
      <c r="F9" s="11">
        <f t="shared" si="0"/>
        <v>0</v>
      </c>
      <c r="G9" s="171">
        <f t="shared" si="1"/>
        <v>0</v>
      </c>
      <c r="K9"/>
      <c r="L9"/>
      <c r="M9"/>
      <c r="S9"/>
      <c r="T9"/>
      <c r="U9"/>
    </row>
    <row r="10" spans="1:21" ht="24.75" customHeight="1">
      <c r="A10" s="12" t="s">
        <v>51</v>
      </c>
      <c r="B10" s="12" t="s">
        <v>265</v>
      </c>
      <c r="C10" s="12"/>
      <c r="D10" s="12"/>
      <c r="E10" s="29"/>
      <c r="F10" s="11"/>
      <c r="G10" s="171"/>
      <c r="K10"/>
      <c r="L10"/>
      <c r="M10"/>
      <c r="S10"/>
      <c r="T10"/>
      <c r="U10"/>
    </row>
    <row r="11" spans="1:21" ht="15">
      <c r="A11" s="12" t="s">
        <v>0</v>
      </c>
      <c r="B11" s="12" t="s">
        <v>267</v>
      </c>
      <c r="C11" s="12" t="s">
        <v>268</v>
      </c>
      <c r="D11" s="12"/>
      <c r="E11" s="29" t="e">
        <f>NA()</f>
        <v>#N/A</v>
      </c>
      <c r="F11" s="11">
        <f t="shared" si="0"/>
        <v>0</v>
      </c>
      <c r="G11" s="171">
        <f t="shared" si="1"/>
        <v>0</v>
      </c>
      <c r="K11"/>
      <c r="L11"/>
      <c r="M11"/>
      <c r="S11"/>
      <c r="T11"/>
      <c r="U11"/>
    </row>
    <row r="12" spans="1:21" ht="15">
      <c r="A12" s="12" t="s">
        <v>0</v>
      </c>
      <c r="B12" s="12" t="s">
        <v>269</v>
      </c>
      <c r="C12" s="12" t="s">
        <v>268</v>
      </c>
      <c r="D12" s="12"/>
      <c r="E12" s="29" t="e">
        <f>NA()</f>
        <v>#N/A</v>
      </c>
      <c r="F12" s="11">
        <f t="shared" si="0"/>
        <v>0</v>
      </c>
      <c r="G12" s="171">
        <f t="shared" si="1"/>
        <v>0</v>
      </c>
      <c r="K12"/>
      <c r="L12"/>
      <c r="M12"/>
      <c r="S12"/>
      <c r="T12"/>
      <c r="U12"/>
    </row>
    <row r="13" spans="1:21" ht="15">
      <c r="A13" s="12" t="s">
        <v>0</v>
      </c>
      <c r="B13" s="12" t="s">
        <v>276</v>
      </c>
      <c r="C13" s="12" t="s">
        <v>268</v>
      </c>
      <c r="D13" s="12"/>
      <c r="E13" s="29" t="e">
        <f>NA()</f>
        <v>#N/A</v>
      </c>
      <c r="F13" s="11">
        <f t="shared" si="0"/>
        <v>0</v>
      </c>
      <c r="G13" s="171">
        <f t="shared" si="1"/>
        <v>0</v>
      </c>
      <c r="K13"/>
      <c r="L13"/>
      <c r="M13"/>
      <c r="S13"/>
      <c r="T13"/>
      <c r="U13"/>
    </row>
    <row r="14" spans="1:21" ht="15">
      <c r="A14" s="12" t="s">
        <v>0</v>
      </c>
      <c r="B14" s="12" t="s">
        <v>277</v>
      </c>
      <c r="C14" s="12" t="s">
        <v>44</v>
      </c>
      <c r="D14" s="12"/>
      <c r="E14" s="29" t="e">
        <f>NA()</f>
        <v>#N/A</v>
      </c>
      <c r="F14" s="11">
        <f t="shared" si="0"/>
        <v>0</v>
      </c>
      <c r="G14" s="171">
        <f t="shared" si="1"/>
        <v>0</v>
      </c>
      <c r="K14"/>
      <c r="L14"/>
      <c r="M14"/>
      <c r="S14"/>
      <c r="T14"/>
      <c r="U14"/>
    </row>
    <row r="15" spans="1:21" ht="15">
      <c r="A15" s="12" t="s">
        <v>0</v>
      </c>
      <c r="B15" s="12" t="s">
        <v>50</v>
      </c>
      <c r="C15" s="12"/>
      <c r="D15" s="12"/>
      <c r="E15" s="29" t="e">
        <f>NA()</f>
        <v>#N/A</v>
      </c>
      <c r="F15" s="11">
        <f t="shared" si="0"/>
        <v>0</v>
      </c>
      <c r="G15" s="171">
        <f t="shared" si="1"/>
        <v>0</v>
      </c>
      <c r="K15"/>
      <c r="L15"/>
      <c r="M15"/>
      <c r="S15"/>
      <c r="T15"/>
      <c r="U15"/>
    </row>
    <row r="16" spans="1:21" ht="15">
      <c r="A16" s="12"/>
      <c r="B16" s="12"/>
      <c r="C16" s="12"/>
      <c r="D16" s="29"/>
      <c r="E16" s="11"/>
      <c r="G16" s="171"/>
      <c r="K16"/>
      <c r="L16"/>
      <c r="M16"/>
      <c r="S16"/>
      <c r="T16"/>
      <c r="U16"/>
    </row>
    <row r="17" spans="1:21" ht="24.75" customHeight="1">
      <c r="A17" s="57"/>
      <c r="B17" s="57" t="s">
        <v>91</v>
      </c>
      <c r="C17" s="58"/>
      <c r="D17" s="57"/>
      <c r="E17" s="57"/>
      <c r="F17" s="125"/>
      <c r="G17" s="60">
        <f>SUM(G5:G16)</f>
        <v>0</v>
      </c>
      <c r="K17"/>
      <c r="L17"/>
      <c r="M17"/>
      <c r="S17"/>
      <c r="T17"/>
      <c r="U17"/>
    </row>
    <row r="18" spans="1:21" ht="7.5" customHeight="1" thickBot="1">
      <c r="A18" s="12"/>
      <c r="B18" s="12"/>
      <c r="C18" s="43"/>
      <c r="D18" s="12"/>
      <c r="E18" s="12"/>
      <c r="F18" s="29"/>
      <c r="G18" s="11"/>
      <c r="K18"/>
      <c r="L18"/>
      <c r="M18"/>
      <c r="S18"/>
      <c r="T18"/>
      <c r="U18"/>
    </row>
    <row r="19" spans="1:21" ht="7.5" customHeight="1" thickTop="1">
      <c r="A19" s="54"/>
      <c r="B19" s="54"/>
      <c r="C19" s="55"/>
      <c r="D19" s="54"/>
      <c r="E19" s="54"/>
      <c r="F19" s="201"/>
      <c r="G19" s="56"/>
      <c r="K19"/>
      <c r="L19"/>
      <c r="M19"/>
      <c r="S19"/>
      <c r="T19"/>
      <c r="U19"/>
    </row>
    <row r="20" spans="1:21" ht="24.75" customHeight="1">
      <c r="A20" s="12"/>
      <c r="B20" s="12" t="s">
        <v>92</v>
      </c>
      <c r="C20" s="43"/>
      <c r="D20" s="12"/>
      <c r="E20" s="12"/>
      <c r="F20" s="29"/>
      <c r="G20" s="11"/>
      <c r="J20" s="12"/>
      <c r="K20" s="43"/>
      <c r="L20" s="12"/>
      <c r="M20" s="12"/>
      <c r="N20" s="27"/>
      <c r="O20" s="11"/>
      <c r="S20"/>
      <c r="T20"/>
      <c r="U20"/>
    </row>
    <row r="21" spans="1:15" s="86" customFormat="1" ht="144" customHeight="1">
      <c r="A21" s="85"/>
      <c r="B21" s="276"/>
      <c r="C21" s="276"/>
      <c r="D21" s="276"/>
      <c r="E21" s="276"/>
      <c r="F21" s="276"/>
      <c r="G21" s="276"/>
      <c r="I21"/>
      <c r="J21" s="276"/>
      <c r="K21" s="276"/>
      <c r="L21" s="276"/>
      <c r="M21" s="276"/>
      <c r="N21" s="276"/>
      <c r="O21" s="276"/>
    </row>
    <row r="22" spans="1:21" ht="7.5" customHeight="1" thickBot="1">
      <c r="A22" s="12"/>
      <c r="B22" s="12"/>
      <c r="C22" s="43"/>
      <c r="D22" s="12"/>
      <c r="E22" s="12"/>
      <c r="F22" s="29"/>
      <c r="G22" s="11"/>
      <c r="K22"/>
      <c r="L22"/>
      <c r="M22"/>
      <c r="S22"/>
      <c r="T22"/>
      <c r="U22"/>
    </row>
    <row r="23" spans="1:21" ht="7.5" customHeight="1" thickTop="1">
      <c r="A23" s="54"/>
      <c r="B23" s="54"/>
      <c r="C23" s="55"/>
      <c r="D23" s="54"/>
      <c r="E23" s="54"/>
      <c r="F23" s="201"/>
      <c r="G23" s="56"/>
      <c r="K23"/>
      <c r="L23"/>
      <c r="M23"/>
      <c r="S23"/>
      <c r="T23"/>
      <c r="U23"/>
    </row>
    <row r="24" spans="3:21" ht="15">
      <c r="C24"/>
      <c r="K24"/>
      <c r="L24"/>
      <c r="M24"/>
      <c r="S24"/>
      <c r="T24"/>
      <c r="U24"/>
    </row>
    <row r="25" spans="3:21" ht="15">
      <c r="C25"/>
      <c r="K25"/>
      <c r="L25"/>
      <c r="M25"/>
      <c r="S25"/>
      <c r="T25"/>
      <c r="U25"/>
    </row>
    <row r="26" spans="3:21" ht="15">
      <c r="C26"/>
      <c r="K26"/>
      <c r="L26"/>
      <c r="M26"/>
      <c r="S26"/>
      <c r="T26"/>
      <c r="U26"/>
    </row>
    <row r="27" spans="3:21" ht="15">
      <c r="C27"/>
      <c r="K27"/>
      <c r="L27"/>
      <c r="M27"/>
      <c r="S27"/>
      <c r="T27"/>
      <c r="U27"/>
    </row>
    <row r="28" spans="3:21" ht="15">
      <c r="C28"/>
      <c r="K28"/>
      <c r="L28"/>
      <c r="M28"/>
      <c r="S28"/>
      <c r="T28"/>
      <c r="U28"/>
    </row>
    <row r="29" spans="3:21" ht="15">
      <c r="C29"/>
      <c r="K29"/>
      <c r="L29"/>
      <c r="M29"/>
      <c r="S29"/>
      <c r="T29"/>
      <c r="U29"/>
    </row>
    <row r="30" spans="3:21" ht="15">
      <c r="C30"/>
      <c r="K30"/>
      <c r="L30"/>
      <c r="M30"/>
      <c r="S30"/>
      <c r="T30"/>
      <c r="U30"/>
    </row>
    <row r="31" spans="3:21" ht="15">
      <c r="C31"/>
      <c r="K31"/>
      <c r="L31"/>
      <c r="M31"/>
      <c r="S31"/>
      <c r="T31"/>
      <c r="U31"/>
    </row>
    <row r="32" spans="3:21" ht="15">
      <c r="C32"/>
      <c r="K32"/>
      <c r="L32"/>
      <c r="M32"/>
      <c r="S32"/>
      <c r="T32"/>
      <c r="U32"/>
    </row>
    <row r="33" spans="3:21" ht="15">
      <c r="C33"/>
      <c r="K33"/>
      <c r="L33"/>
      <c r="M33"/>
      <c r="S33"/>
      <c r="T33"/>
      <c r="U33"/>
    </row>
    <row r="34" spans="3:21" ht="15">
      <c r="C34"/>
      <c r="K34"/>
      <c r="L34"/>
      <c r="M34"/>
      <c r="S34"/>
      <c r="T34"/>
      <c r="U34"/>
    </row>
    <row r="35" spans="3:21" ht="15">
      <c r="C35"/>
      <c r="K35"/>
      <c r="L35"/>
      <c r="M35"/>
      <c r="S35"/>
      <c r="T35"/>
      <c r="U35"/>
    </row>
    <row r="36" spans="3:21" ht="15">
      <c r="C36"/>
      <c r="K36"/>
      <c r="L36"/>
      <c r="M36"/>
      <c r="S36"/>
      <c r="T36"/>
      <c r="U36"/>
    </row>
    <row r="37" spans="3:21" ht="15">
      <c r="C37"/>
      <c r="K37"/>
      <c r="L37"/>
      <c r="M37"/>
      <c r="S37"/>
      <c r="T37"/>
      <c r="U37"/>
    </row>
    <row r="38" spans="3:21" ht="15">
      <c r="C38"/>
      <c r="K38"/>
      <c r="L38"/>
      <c r="M38"/>
      <c r="S38"/>
      <c r="T38"/>
      <c r="U38"/>
    </row>
    <row r="39" spans="3:21" ht="15">
      <c r="C39"/>
      <c r="K39"/>
      <c r="L39"/>
      <c r="M39"/>
      <c r="S39"/>
      <c r="T39"/>
      <c r="U39"/>
    </row>
    <row r="40" spans="3:21" ht="15">
      <c r="C40"/>
      <c r="K40"/>
      <c r="L40"/>
      <c r="M40"/>
      <c r="S40"/>
      <c r="T40"/>
      <c r="U40"/>
    </row>
    <row r="41" spans="3:21" ht="15">
      <c r="C41"/>
      <c r="K41"/>
      <c r="L41"/>
      <c r="M41"/>
      <c r="S41"/>
      <c r="T41"/>
      <c r="U41"/>
    </row>
    <row r="42" spans="3:21" ht="15">
      <c r="C42"/>
      <c r="K42"/>
      <c r="L42"/>
      <c r="M42"/>
      <c r="S42"/>
      <c r="T42"/>
      <c r="U42"/>
    </row>
    <row r="43" spans="3:21" ht="15">
      <c r="C43"/>
      <c r="K43"/>
      <c r="L43"/>
      <c r="M43"/>
      <c r="S43"/>
      <c r="T43"/>
      <c r="U43"/>
    </row>
    <row r="44" spans="3:21" ht="15">
      <c r="C44"/>
      <c r="K44"/>
      <c r="L44"/>
      <c r="M44"/>
      <c r="S44"/>
      <c r="T44"/>
      <c r="U44"/>
    </row>
    <row r="45" spans="12:21" ht="15">
      <c r="L45"/>
      <c r="M45"/>
      <c r="T45"/>
      <c r="U45"/>
    </row>
    <row r="46" spans="12:21" ht="15">
      <c r="L46"/>
      <c r="M46"/>
      <c r="T46"/>
      <c r="U46"/>
    </row>
    <row r="47" spans="12:21" ht="15">
      <c r="L47"/>
      <c r="M47"/>
      <c r="T47"/>
      <c r="U47"/>
    </row>
    <row r="48" spans="12:21" ht="15">
      <c r="L48"/>
      <c r="M48"/>
      <c r="T48"/>
      <c r="U48"/>
    </row>
    <row r="49" spans="12:21" ht="15">
      <c r="L49"/>
      <c r="M49"/>
      <c r="T49"/>
      <c r="U49"/>
    </row>
    <row r="50" spans="12:21" ht="15">
      <c r="L50"/>
      <c r="M50"/>
      <c r="T50"/>
      <c r="U50"/>
    </row>
    <row r="51" spans="12:21" ht="15">
      <c r="L51"/>
      <c r="M51"/>
      <c r="T51"/>
      <c r="U51"/>
    </row>
    <row r="52" spans="12:21" ht="15">
      <c r="L52"/>
      <c r="M52"/>
      <c r="T52"/>
      <c r="U52"/>
    </row>
    <row r="53" spans="12:21" ht="15">
      <c r="L53"/>
      <c r="M53"/>
      <c r="T53"/>
      <c r="U53"/>
    </row>
    <row r="54" spans="12:21" ht="15">
      <c r="L54"/>
      <c r="M54"/>
      <c r="T54"/>
      <c r="U54"/>
    </row>
    <row r="55" spans="12:21" ht="15">
      <c r="L55"/>
      <c r="M55"/>
      <c r="T55"/>
      <c r="U55"/>
    </row>
    <row r="56" spans="12:21" ht="15">
      <c r="L56"/>
      <c r="M56"/>
      <c r="T56"/>
      <c r="U56"/>
    </row>
    <row r="57" spans="12:21" ht="15">
      <c r="L57"/>
      <c r="M57"/>
      <c r="T57"/>
      <c r="U57"/>
    </row>
    <row r="58" spans="12:21" ht="15">
      <c r="L58"/>
      <c r="M58"/>
      <c r="T58"/>
      <c r="U58"/>
    </row>
    <row r="59" spans="12:21" ht="15">
      <c r="L59"/>
      <c r="M59"/>
      <c r="T59"/>
      <c r="U59"/>
    </row>
    <row r="60" spans="12:21" ht="15">
      <c r="L60"/>
      <c r="M60"/>
      <c r="T60"/>
      <c r="U60"/>
    </row>
    <row r="61" spans="12:21" ht="15">
      <c r="L61"/>
      <c r="M61"/>
      <c r="T61"/>
      <c r="U61"/>
    </row>
    <row r="62" spans="12:21" ht="15">
      <c r="L62"/>
      <c r="M62"/>
      <c r="T62"/>
      <c r="U62"/>
    </row>
    <row r="63" spans="12:21" ht="15">
      <c r="L63"/>
      <c r="M63"/>
      <c r="T63"/>
      <c r="U63"/>
    </row>
    <row r="64" spans="12:21" ht="15">
      <c r="L64"/>
      <c r="M64"/>
      <c r="T64"/>
      <c r="U64"/>
    </row>
    <row r="65" spans="12:21" ht="15">
      <c r="L65"/>
      <c r="M65"/>
      <c r="T65"/>
      <c r="U65"/>
    </row>
    <row r="66" spans="12:21" ht="15">
      <c r="L66"/>
      <c r="M66"/>
      <c r="T66"/>
      <c r="U66"/>
    </row>
    <row r="67" spans="12:21" ht="15">
      <c r="L67"/>
      <c r="M67"/>
      <c r="T67"/>
      <c r="U67"/>
    </row>
    <row r="68" spans="12:21" ht="15">
      <c r="L68"/>
      <c r="M68"/>
      <c r="T68"/>
      <c r="U68"/>
    </row>
    <row r="69" spans="12:21" ht="15">
      <c r="L69"/>
      <c r="M69"/>
      <c r="T69"/>
      <c r="U69"/>
    </row>
    <row r="70" spans="12:21" ht="15">
      <c r="L70"/>
      <c r="M70"/>
      <c r="T70"/>
      <c r="U70"/>
    </row>
    <row r="71" spans="12:21" ht="15">
      <c r="L71"/>
      <c r="M71"/>
      <c r="T71"/>
      <c r="U71"/>
    </row>
    <row r="72" spans="12:21" ht="15">
      <c r="L72"/>
      <c r="M72"/>
      <c r="T72"/>
      <c r="U72"/>
    </row>
    <row r="73" spans="12:21" ht="15">
      <c r="L73"/>
      <c r="M73"/>
      <c r="T73"/>
      <c r="U73"/>
    </row>
    <row r="74" spans="12:21" ht="15">
      <c r="L74"/>
      <c r="M74"/>
      <c r="T74"/>
      <c r="U74"/>
    </row>
    <row r="75" spans="12:21" ht="15">
      <c r="L75"/>
      <c r="M75"/>
      <c r="T75"/>
      <c r="U75"/>
    </row>
    <row r="76" spans="12:21" ht="15">
      <c r="L76"/>
      <c r="M76"/>
      <c r="T76"/>
      <c r="U76"/>
    </row>
    <row r="77" spans="12:21" ht="15">
      <c r="L77"/>
      <c r="M77"/>
      <c r="T77"/>
      <c r="U77"/>
    </row>
    <row r="78" spans="12:21" ht="15">
      <c r="L78"/>
      <c r="M78"/>
      <c r="T78"/>
      <c r="U78"/>
    </row>
    <row r="79" spans="12:21" ht="15">
      <c r="L79"/>
      <c r="M79"/>
      <c r="T79"/>
      <c r="U79"/>
    </row>
    <row r="80" spans="12:21" ht="15">
      <c r="L80"/>
      <c r="M80"/>
      <c r="T80"/>
      <c r="U80"/>
    </row>
    <row r="81" spans="12:21" ht="15">
      <c r="L81"/>
      <c r="M81"/>
      <c r="T81"/>
      <c r="U81"/>
    </row>
    <row r="82" spans="12:21" ht="15">
      <c r="L82"/>
      <c r="M82"/>
      <c r="T82"/>
      <c r="U82"/>
    </row>
    <row r="83" spans="12:21" ht="15">
      <c r="L83"/>
      <c r="M83"/>
      <c r="T83"/>
      <c r="U83"/>
    </row>
    <row r="84" spans="12:21" ht="15">
      <c r="L84"/>
      <c r="M84"/>
      <c r="T84"/>
      <c r="U84"/>
    </row>
    <row r="85" spans="12:21" ht="15">
      <c r="L85"/>
      <c r="M85"/>
      <c r="T85"/>
      <c r="U85"/>
    </row>
    <row r="86" spans="12:21" ht="15">
      <c r="L86"/>
      <c r="M86"/>
      <c r="T86"/>
      <c r="U86"/>
    </row>
    <row r="87" spans="12:21" ht="15">
      <c r="L87"/>
      <c r="M87"/>
      <c r="T87"/>
      <c r="U87"/>
    </row>
    <row r="88" spans="12:21" ht="15">
      <c r="L88"/>
      <c r="M88"/>
      <c r="T88"/>
      <c r="U88"/>
    </row>
    <row r="89" spans="12:21" ht="15">
      <c r="L89"/>
      <c r="M89"/>
      <c r="T89"/>
      <c r="U89"/>
    </row>
    <row r="90" spans="12:21" ht="15">
      <c r="L90"/>
      <c r="M90"/>
      <c r="T90"/>
      <c r="U90"/>
    </row>
    <row r="91" spans="12:21" ht="15">
      <c r="L91"/>
      <c r="M91"/>
      <c r="T91"/>
      <c r="U91"/>
    </row>
    <row r="92" spans="12:21" ht="15">
      <c r="L92"/>
      <c r="M92"/>
      <c r="T92"/>
      <c r="U92"/>
    </row>
    <row r="93" spans="12:21" ht="15">
      <c r="L93"/>
      <c r="M93"/>
      <c r="T93"/>
      <c r="U93"/>
    </row>
    <row r="94" spans="12:21" ht="15">
      <c r="L94"/>
      <c r="M94"/>
      <c r="T94"/>
      <c r="U94"/>
    </row>
    <row r="95" spans="12:21" ht="15">
      <c r="L95"/>
      <c r="M95"/>
      <c r="T95"/>
      <c r="U95"/>
    </row>
    <row r="96" spans="12:21" ht="15">
      <c r="L96"/>
      <c r="M96"/>
      <c r="T96"/>
      <c r="U96"/>
    </row>
    <row r="97" spans="12:21" ht="15">
      <c r="L97"/>
      <c r="M97"/>
      <c r="T97"/>
      <c r="U97"/>
    </row>
    <row r="98" spans="12:21" ht="15">
      <c r="L98"/>
      <c r="M98"/>
      <c r="T98"/>
      <c r="U98"/>
    </row>
    <row r="99" spans="12:21" ht="15">
      <c r="L99"/>
      <c r="M99"/>
      <c r="T99"/>
      <c r="U99"/>
    </row>
    <row r="100" spans="12:21" ht="15">
      <c r="L100"/>
      <c r="M100"/>
      <c r="T100"/>
      <c r="U100"/>
    </row>
    <row r="101" spans="12:21" ht="15">
      <c r="L101"/>
      <c r="M101"/>
      <c r="T101"/>
      <c r="U101"/>
    </row>
    <row r="102" spans="12:21" ht="15">
      <c r="L102"/>
      <c r="M102"/>
      <c r="T102"/>
      <c r="U102"/>
    </row>
    <row r="103" spans="12:21" ht="15">
      <c r="L103"/>
      <c r="M103"/>
      <c r="T103"/>
      <c r="U103"/>
    </row>
    <row r="104" spans="12:21" ht="15">
      <c r="L104"/>
      <c r="M104"/>
      <c r="T104"/>
      <c r="U104"/>
    </row>
    <row r="105" spans="12:21" ht="15">
      <c r="L105"/>
      <c r="M105"/>
      <c r="T105"/>
      <c r="U105"/>
    </row>
    <row r="106" spans="12:21" ht="15">
      <c r="L106"/>
      <c r="M106"/>
      <c r="T106"/>
      <c r="U106"/>
    </row>
    <row r="107" spans="12:21" ht="15">
      <c r="L107"/>
      <c r="M107"/>
      <c r="T107"/>
      <c r="U107"/>
    </row>
    <row r="108" spans="12:21" ht="15">
      <c r="L108"/>
      <c r="M108"/>
      <c r="T108"/>
      <c r="U108"/>
    </row>
    <row r="109" spans="12:21" ht="15">
      <c r="L109"/>
      <c r="M109"/>
      <c r="T109"/>
      <c r="U109"/>
    </row>
    <row r="110" spans="12:21" ht="15">
      <c r="L110"/>
      <c r="M110"/>
      <c r="T110"/>
      <c r="U110"/>
    </row>
    <row r="111" spans="12:21" ht="15">
      <c r="L111"/>
      <c r="M111"/>
      <c r="T111"/>
      <c r="U111"/>
    </row>
    <row r="112" spans="12:21" ht="15">
      <c r="L112"/>
      <c r="M112"/>
      <c r="T112"/>
      <c r="U112"/>
    </row>
    <row r="113" spans="12:21" ht="15">
      <c r="L113"/>
      <c r="M113"/>
      <c r="T113"/>
      <c r="U113"/>
    </row>
    <row r="114" spans="12:21" ht="15">
      <c r="L114"/>
      <c r="M114"/>
      <c r="T114"/>
      <c r="U114"/>
    </row>
    <row r="115" spans="12:21" ht="15">
      <c r="L115"/>
      <c r="M115"/>
      <c r="T115"/>
      <c r="U115"/>
    </row>
    <row r="116" spans="12:21" ht="15">
      <c r="L116"/>
      <c r="M116"/>
      <c r="T116"/>
      <c r="U116"/>
    </row>
    <row r="117" spans="12:21" ht="15">
      <c r="L117"/>
      <c r="M117"/>
      <c r="T117"/>
      <c r="U117"/>
    </row>
    <row r="118" spans="12:21" ht="15">
      <c r="L118"/>
      <c r="M118"/>
      <c r="T118"/>
      <c r="U118"/>
    </row>
    <row r="119" spans="12:21" ht="15">
      <c r="L119"/>
      <c r="M119"/>
      <c r="T119"/>
      <c r="U119"/>
    </row>
    <row r="120" spans="12:21" ht="15">
      <c r="L120"/>
      <c r="M120"/>
      <c r="T120"/>
      <c r="U120"/>
    </row>
    <row r="121" spans="12:21" ht="15">
      <c r="L121"/>
      <c r="M121"/>
      <c r="T121"/>
      <c r="U121"/>
    </row>
    <row r="122" spans="12:21" ht="15">
      <c r="L122"/>
      <c r="M122"/>
      <c r="T122"/>
      <c r="U122"/>
    </row>
    <row r="123" spans="12:21" ht="15">
      <c r="L123"/>
      <c r="M123"/>
      <c r="T123"/>
      <c r="U123"/>
    </row>
    <row r="124" spans="12:21" ht="15">
      <c r="L124"/>
      <c r="M124"/>
      <c r="T124"/>
      <c r="U124"/>
    </row>
    <row r="125" spans="12:21" ht="15">
      <c r="L125"/>
      <c r="M125"/>
      <c r="T125"/>
      <c r="U125"/>
    </row>
    <row r="126" spans="12:21" ht="15">
      <c r="L126"/>
      <c r="M126"/>
      <c r="T126"/>
      <c r="U126"/>
    </row>
    <row r="127" spans="12:21" ht="15">
      <c r="L127"/>
      <c r="M127"/>
      <c r="T127"/>
      <c r="U127"/>
    </row>
    <row r="128" spans="12:21" ht="15">
      <c r="L128"/>
      <c r="M128"/>
      <c r="T128"/>
      <c r="U128"/>
    </row>
    <row r="129" spans="12:21" ht="15">
      <c r="L129"/>
      <c r="M129"/>
      <c r="T129"/>
      <c r="U129"/>
    </row>
    <row r="130" spans="12:21" ht="15">
      <c r="L130"/>
      <c r="M130"/>
      <c r="T130"/>
      <c r="U130"/>
    </row>
    <row r="131" spans="12:21" ht="15">
      <c r="L131"/>
      <c r="M131"/>
      <c r="T131"/>
      <c r="U131"/>
    </row>
    <row r="132" spans="12:21" ht="15">
      <c r="L132"/>
      <c r="M132"/>
      <c r="T132"/>
      <c r="U132"/>
    </row>
    <row r="133" spans="12:21" ht="15">
      <c r="L133"/>
      <c r="M133"/>
      <c r="T133"/>
      <c r="U133"/>
    </row>
    <row r="134" spans="12:21" ht="15">
      <c r="L134"/>
      <c r="M134"/>
      <c r="T134"/>
      <c r="U134"/>
    </row>
    <row r="135" spans="12:21" ht="15">
      <c r="L135"/>
      <c r="M135"/>
      <c r="T135"/>
      <c r="U135"/>
    </row>
    <row r="136" spans="12:21" ht="15">
      <c r="L136"/>
      <c r="M136"/>
      <c r="T136"/>
      <c r="U136"/>
    </row>
    <row r="137" spans="12:21" ht="15">
      <c r="L137"/>
      <c r="M137"/>
      <c r="T137"/>
      <c r="U137"/>
    </row>
    <row r="138" spans="12:21" ht="15">
      <c r="L138"/>
      <c r="M138"/>
      <c r="T138"/>
      <c r="U138"/>
    </row>
    <row r="139" spans="12:21" ht="15">
      <c r="L139"/>
      <c r="M139"/>
      <c r="T139"/>
      <c r="U139"/>
    </row>
    <row r="140" spans="12:21" ht="15">
      <c r="L140"/>
      <c r="M140"/>
      <c r="T140"/>
      <c r="U140"/>
    </row>
    <row r="141" spans="12:21" ht="15">
      <c r="L141"/>
      <c r="M141"/>
      <c r="T141"/>
      <c r="U141"/>
    </row>
    <row r="142" spans="12:21" ht="15">
      <c r="L142"/>
      <c r="M142"/>
      <c r="T142"/>
      <c r="U142"/>
    </row>
    <row r="143" spans="12:21" ht="15">
      <c r="L143"/>
      <c r="M143"/>
      <c r="T143"/>
      <c r="U143"/>
    </row>
    <row r="144" spans="12:21" ht="15">
      <c r="L144"/>
      <c r="M144"/>
      <c r="T144"/>
      <c r="U144"/>
    </row>
    <row r="145" spans="12:21" ht="15">
      <c r="L145"/>
      <c r="M145"/>
      <c r="T145"/>
      <c r="U145"/>
    </row>
    <row r="146" spans="12:21" ht="15">
      <c r="L146"/>
      <c r="M146"/>
      <c r="T146"/>
      <c r="U146"/>
    </row>
    <row r="147" spans="12:21" ht="15">
      <c r="L147"/>
      <c r="M147"/>
      <c r="T147"/>
      <c r="U147"/>
    </row>
    <row r="148" spans="12:21" ht="15">
      <c r="L148"/>
      <c r="M148"/>
      <c r="T148"/>
      <c r="U148"/>
    </row>
    <row r="149" spans="12:21" ht="15">
      <c r="L149"/>
      <c r="M149"/>
      <c r="T149"/>
      <c r="U149"/>
    </row>
    <row r="150" spans="12:21" ht="15">
      <c r="L150"/>
      <c r="M150"/>
      <c r="T150"/>
      <c r="U150"/>
    </row>
    <row r="151" spans="12:21" ht="15">
      <c r="L151"/>
      <c r="M151"/>
      <c r="T151"/>
      <c r="U151"/>
    </row>
    <row r="152" spans="12:21" ht="15">
      <c r="L152"/>
      <c r="M152"/>
      <c r="T152"/>
      <c r="U152"/>
    </row>
    <row r="153" spans="12:21" ht="15">
      <c r="L153"/>
      <c r="M153"/>
      <c r="T153"/>
      <c r="U153"/>
    </row>
    <row r="154" spans="12:21" ht="15">
      <c r="L154"/>
      <c r="M154"/>
      <c r="T154"/>
      <c r="U154"/>
    </row>
    <row r="155" spans="12:21" ht="15">
      <c r="L155"/>
      <c r="M155"/>
      <c r="T155"/>
      <c r="U155"/>
    </row>
    <row r="156" spans="12:21" ht="15">
      <c r="L156"/>
      <c r="M156"/>
      <c r="T156"/>
      <c r="U156"/>
    </row>
    <row r="157" spans="12:21" ht="15">
      <c r="L157"/>
      <c r="M157"/>
      <c r="T157"/>
      <c r="U157"/>
    </row>
    <row r="158" spans="12:21" ht="15">
      <c r="L158"/>
      <c r="M158"/>
      <c r="T158"/>
      <c r="U158"/>
    </row>
    <row r="159" spans="12:21" ht="15">
      <c r="L159"/>
      <c r="M159"/>
      <c r="T159"/>
      <c r="U159"/>
    </row>
    <row r="160" spans="12:21" ht="15">
      <c r="L160"/>
      <c r="M160"/>
      <c r="T160"/>
      <c r="U160"/>
    </row>
    <row r="161" spans="12:21" ht="15">
      <c r="L161"/>
      <c r="M161"/>
      <c r="T161"/>
      <c r="U161"/>
    </row>
    <row r="162" spans="12:21" ht="15">
      <c r="L162"/>
      <c r="M162"/>
      <c r="T162"/>
      <c r="U162"/>
    </row>
    <row r="163" spans="12:21" ht="15">
      <c r="L163"/>
      <c r="M163"/>
      <c r="T163"/>
      <c r="U163"/>
    </row>
    <row r="164" spans="12:21" ht="15">
      <c r="L164"/>
      <c r="M164"/>
      <c r="T164"/>
      <c r="U164"/>
    </row>
    <row r="165" spans="12:21" ht="15">
      <c r="L165"/>
      <c r="M165"/>
      <c r="T165"/>
      <c r="U165"/>
    </row>
    <row r="166" spans="12:21" ht="15">
      <c r="L166"/>
      <c r="M166"/>
      <c r="T166"/>
      <c r="U166"/>
    </row>
    <row r="167" spans="12:21" ht="15">
      <c r="L167"/>
      <c r="M167"/>
      <c r="T167"/>
      <c r="U167"/>
    </row>
    <row r="168" spans="12:21" ht="15">
      <c r="L168"/>
      <c r="M168"/>
      <c r="T168"/>
      <c r="U168"/>
    </row>
    <row r="169" spans="12:21" ht="15">
      <c r="L169"/>
      <c r="M169"/>
      <c r="T169"/>
      <c r="U169"/>
    </row>
    <row r="170" spans="12:21" ht="15">
      <c r="L170"/>
      <c r="M170"/>
      <c r="T170"/>
      <c r="U170"/>
    </row>
    <row r="171" spans="12:21" ht="15">
      <c r="L171"/>
      <c r="M171"/>
      <c r="T171"/>
      <c r="U171"/>
    </row>
    <row r="172" spans="12:21" ht="15">
      <c r="L172"/>
      <c r="M172"/>
      <c r="T172"/>
      <c r="U172"/>
    </row>
    <row r="173" spans="12:21" ht="15">
      <c r="L173"/>
      <c r="M173"/>
      <c r="T173"/>
      <c r="U173"/>
    </row>
    <row r="174" spans="12:21" ht="15">
      <c r="L174"/>
      <c r="M174"/>
      <c r="T174"/>
      <c r="U174"/>
    </row>
    <row r="175" spans="12:21" ht="15">
      <c r="L175"/>
      <c r="M175"/>
      <c r="T175"/>
      <c r="U175"/>
    </row>
    <row r="176" spans="12:21" ht="15">
      <c r="L176"/>
      <c r="M176"/>
      <c r="T176"/>
      <c r="U176"/>
    </row>
    <row r="177" spans="12:21" ht="15">
      <c r="L177"/>
      <c r="M177"/>
      <c r="T177"/>
      <c r="U177"/>
    </row>
    <row r="178" spans="12:21" ht="15">
      <c r="L178"/>
      <c r="M178"/>
      <c r="T178"/>
      <c r="U178"/>
    </row>
    <row r="179" spans="12:21" ht="15">
      <c r="L179"/>
      <c r="M179"/>
      <c r="T179"/>
      <c r="U179"/>
    </row>
    <row r="180" spans="12:21" ht="15">
      <c r="L180"/>
      <c r="M180"/>
      <c r="T180"/>
      <c r="U180"/>
    </row>
    <row r="181" spans="12:21" ht="15">
      <c r="L181"/>
      <c r="M181"/>
      <c r="T181"/>
      <c r="U181"/>
    </row>
    <row r="182" spans="12:21" ht="15">
      <c r="L182"/>
      <c r="M182"/>
      <c r="T182"/>
      <c r="U182"/>
    </row>
    <row r="183" spans="12:21" ht="15">
      <c r="L183"/>
      <c r="M183"/>
      <c r="T183"/>
      <c r="U183"/>
    </row>
    <row r="184" spans="12:21" ht="15">
      <c r="L184"/>
      <c r="M184"/>
      <c r="T184"/>
      <c r="U184"/>
    </row>
    <row r="185" spans="12:21" ht="15">
      <c r="L185"/>
      <c r="M185"/>
      <c r="T185"/>
      <c r="U185"/>
    </row>
    <row r="186" spans="12:21" ht="15">
      <c r="L186"/>
      <c r="M186"/>
      <c r="T186"/>
      <c r="U186"/>
    </row>
    <row r="187" spans="12:21" ht="15">
      <c r="L187"/>
      <c r="M187"/>
      <c r="T187"/>
      <c r="U187"/>
    </row>
    <row r="188" spans="12:21" ht="15">
      <c r="L188"/>
      <c r="M188"/>
      <c r="T188"/>
      <c r="U188"/>
    </row>
    <row r="189" spans="12:21" ht="15">
      <c r="L189"/>
      <c r="M189"/>
      <c r="T189"/>
      <c r="U189"/>
    </row>
    <row r="190" spans="12:21" ht="15">
      <c r="L190"/>
      <c r="M190"/>
      <c r="T190"/>
      <c r="U190"/>
    </row>
    <row r="191" spans="12:21" ht="15">
      <c r="L191"/>
      <c r="M191"/>
      <c r="T191"/>
      <c r="U191"/>
    </row>
    <row r="192" spans="12:21" ht="15">
      <c r="L192"/>
      <c r="M192"/>
      <c r="T192"/>
      <c r="U192"/>
    </row>
    <row r="193" spans="12:21" ht="15">
      <c r="L193"/>
      <c r="M193"/>
      <c r="T193"/>
      <c r="U193"/>
    </row>
    <row r="194" spans="12:21" ht="15">
      <c r="L194"/>
      <c r="M194"/>
      <c r="T194"/>
      <c r="U194"/>
    </row>
    <row r="195" spans="12:21" ht="15">
      <c r="L195"/>
      <c r="M195"/>
      <c r="T195"/>
      <c r="U195"/>
    </row>
    <row r="196" spans="12:21" ht="15">
      <c r="L196"/>
      <c r="M196"/>
      <c r="T196"/>
      <c r="U196"/>
    </row>
    <row r="197" spans="12:21" ht="15">
      <c r="L197"/>
      <c r="M197"/>
      <c r="T197"/>
      <c r="U197"/>
    </row>
    <row r="198" spans="12:21" ht="15">
      <c r="L198"/>
      <c r="M198"/>
      <c r="T198"/>
      <c r="U198"/>
    </row>
    <row r="199" spans="12:21" ht="15">
      <c r="L199"/>
      <c r="M199"/>
      <c r="T199"/>
      <c r="U199"/>
    </row>
    <row r="200" spans="12:21" ht="15">
      <c r="L200"/>
      <c r="M200"/>
      <c r="T200"/>
      <c r="U200"/>
    </row>
    <row r="201" spans="12:21" ht="15">
      <c r="L201"/>
      <c r="M201"/>
      <c r="T201"/>
      <c r="U201"/>
    </row>
    <row r="202" spans="12:21" ht="15">
      <c r="L202"/>
      <c r="M202"/>
      <c r="T202"/>
      <c r="U202"/>
    </row>
    <row r="203" spans="12:21" ht="15">
      <c r="L203"/>
      <c r="M203"/>
      <c r="T203"/>
      <c r="U203"/>
    </row>
    <row r="204" spans="12:21" ht="15">
      <c r="L204"/>
      <c r="M204"/>
      <c r="T204"/>
      <c r="U204"/>
    </row>
    <row r="205" spans="12:21" ht="15">
      <c r="L205"/>
      <c r="M205"/>
      <c r="T205"/>
      <c r="U205"/>
    </row>
    <row r="206" spans="12:21" ht="15">
      <c r="L206"/>
      <c r="M206"/>
      <c r="T206"/>
      <c r="U206"/>
    </row>
    <row r="207" spans="12:21" ht="15">
      <c r="L207"/>
      <c r="M207"/>
      <c r="T207"/>
      <c r="U207"/>
    </row>
    <row r="208" spans="12:21" ht="15">
      <c r="L208"/>
      <c r="M208"/>
      <c r="T208"/>
      <c r="U208"/>
    </row>
    <row r="209" spans="12:21" ht="15">
      <c r="L209"/>
      <c r="M209"/>
      <c r="T209"/>
      <c r="U209"/>
    </row>
    <row r="210" spans="12:21" ht="15">
      <c r="L210"/>
      <c r="M210"/>
      <c r="T210"/>
      <c r="U210"/>
    </row>
    <row r="211" spans="12:21" ht="15">
      <c r="L211"/>
      <c r="M211"/>
      <c r="T211"/>
      <c r="U211"/>
    </row>
    <row r="212" spans="12:21" ht="15">
      <c r="L212"/>
      <c r="M212"/>
      <c r="T212"/>
      <c r="U212"/>
    </row>
    <row r="213" spans="12:21" ht="15">
      <c r="L213"/>
      <c r="M213"/>
      <c r="T213"/>
      <c r="U213"/>
    </row>
    <row r="214" spans="12:21" ht="15">
      <c r="L214"/>
      <c r="M214"/>
      <c r="T214"/>
      <c r="U214"/>
    </row>
    <row r="215" spans="12:21" ht="15">
      <c r="L215"/>
      <c r="M215"/>
      <c r="T215"/>
      <c r="U215"/>
    </row>
    <row r="216" spans="12:21" ht="15">
      <c r="L216"/>
      <c r="M216"/>
      <c r="T216"/>
      <c r="U216"/>
    </row>
    <row r="217" spans="12:21" ht="15">
      <c r="L217"/>
      <c r="M217"/>
      <c r="T217"/>
      <c r="U217"/>
    </row>
    <row r="218" spans="12:21" ht="15">
      <c r="L218"/>
      <c r="M218"/>
      <c r="T218"/>
      <c r="U218"/>
    </row>
    <row r="219" spans="12:21" ht="15">
      <c r="L219"/>
      <c r="M219"/>
      <c r="T219"/>
      <c r="U219"/>
    </row>
    <row r="220" spans="12:21" ht="15">
      <c r="L220"/>
      <c r="M220"/>
      <c r="T220"/>
      <c r="U220"/>
    </row>
    <row r="221" spans="12:21" ht="15">
      <c r="L221"/>
      <c r="M221"/>
      <c r="T221"/>
      <c r="U221"/>
    </row>
    <row r="222" spans="12:21" ht="15">
      <c r="L222"/>
      <c r="M222"/>
      <c r="T222"/>
      <c r="U222"/>
    </row>
    <row r="223" spans="12:21" ht="15">
      <c r="L223"/>
      <c r="M223"/>
      <c r="T223"/>
      <c r="U223"/>
    </row>
    <row r="224" spans="12:21" ht="15">
      <c r="L224"/>
      <c r="M224"/>
      <c r="T224"/>
      <c r="U224"/>
    </row>
    <row r="225" spans="12:21" ht="15">
      <c r="L225"/>
      <c r="M225"/>
      <c r="T225"/>
      <c r="U225"/>
    </row>
    <row r="226" spans="12:21" ht="15">
      <c r="L226"/>
      <c r="M226"/>
      <c r="T226"/>
      <c r="U226"/>
    </row>
    <row r="227" spans="12:21" ht="15">
      <c r="L227"/>
      <c r="M227"/>
      <c r="T227"/>
      <c r="U227"/>
    </row>
    <row r="228" spans="12:21" ht="15">
      <c r="L228"/>
      <c r="M228"/>
      <c r="T228"/>
      <c r="U228"/>
    </row>
    <row r="229" spans="12:21" ht="15">
      <c r="L229"/>
      <c r="M229"/>
      <c r="T229"/>
      <c r="U229"/>
    </row>
    <row r="230" spans="12:21" ht="15">
      <c r="L230"/>
      <c r="M230"/>
      <c r="T230"/>
      <c r="U230"/>
    </row>
    <row r="231" spans="12:21" ht="15">
      <c r="L231"/>
      <c r="M231"/>
      <c r="T231"/>
      <c r="U231"/>
    </row>
    <row r="232" spans="12:21" ht="15">
      <c r="L232"/>
      <c r="M232"/>
      <c r="T232"/>
      <c r="U232"/>
    </row>
    <row r="233" spans="12:21" ht="15">
      <c r="L233"/>
      <c r="M233"/>
      <c r="T233"/>
      <c r="U233"/>
    </row>
    <row r="234" spans="12:21" ht="15">
      <c r="L234"/>
      <c r="M234"/>
      <c r="T234"/>
      <c r="U234"/>
    </row>
    <row r="235" spans="12:21" ht="15">
      <c r="L235"/>
      <c r="M235"/>
      <c r="T235"/>
      <c r="U235"/>
    </row>
    <row r="236" spans="12:21" ht="15">
      <c r="L236"/>
      <c r="M236"/>
      <c r="T236"/>
      <c r="U236"/>
    </row>
    <row r="237" spans="12:21" ht="15">
      <c r="L237"/>
      <c r="M237"/>
      <c r="T237"/>
      <c r="U237"/>
    </row>
    <row r="238" spans="12:21" ht="15">
      <c r="L238"/>
      <c r="M238"/>
      <c r="T238"/>
      <c r="U238"/>
    </row>
    <row r="239" spans="12:21" ht="15">
      <c r="L239"/>
      <c r="M239"/>
      <c r="T239"/>
      <c r="U239"/>
    </row>
    <row r="240" spans="12:21" ht="15">
      <c r="L240"/>
      <c r="M240"/>
      <c r="T240"/>
      <c r="U240"/>
    </row>
    <row r="241" spans="12:21" ht="15">
      <c r="L241"/>
      <c r="M241"/>
      <c r="T241"/>
      <c r="U241"/>
    </row>
    <row r="242" spans="12:21" ht="15">
      <c r="L242"/>
      <c r="M242"/>
      <c r="T242"/>
      <c r="U242"/>
    </row>
    <row r="243" spans="12:21" ht="15">
      <c r="L243"/>
      <c r="M243"/>
      <c r="T243"/>
      <c r="U243"/>
    </row>
    <row r="244" spans="12:21" ht="15">
      <c r="L244"/>
      <c r="M244"/>
      <c r="T244"/>
      <c r="U244"/>
    </row>
    <row r="245" spans="12:21" ht="15">
      <c r="L245"/>
      <c r="M245"/>
      <c r="T245"/>
      <c r="U245"/>
    </row>
    <row r="246" spans="12:21" ht="15">
      <c r="L246"/>
      <c r="M246"/>
      <c r="T246"/>
      <c r="U246"/>
    </row>
    <row r="247" spans="12:21" ht="15">
      <c r="L247"/>
      <c r="M247"/>
      <c r="T247"/>
      <c r="U247"/>
    </row>
    <row r="248" spans="12:21" ht="15">
      <c r="L248"/>
      <c r="M248"/>
      <c r="T248"/>
      <c r="U248"/>
    </row>
    <row r="249" spans="12:21" ht="15">
      <c r="L249"/>
      <c r="M249"/>
      <c r="T249"/>
      <c r="U249"/>
    </row>
    <row r="250" spans="12:21" ht="15">
      <c r="L250"/>
      <c r="M250"/>
      <c r="T250"/>
      <c r="U250"/>
    </row>
    <row r="251" spans="12:21" ht="15">
      <c r="L251"/>
      <c r="M251"/>
      <c r="T251"/>
      <c r="U251"/>
    </row>
    <row r="252" spans="12:21" ht="15">
      <c r="L252"/>
      <c r="M252"/>
      <c r="T252"/>
      <c r="U252"/>
    </row>
    <row r="253" spans="12:21" ht="15">
      <c r="L253"/>
      <c r="M253"/>
      <c r="T253"/>
      <c r="U253"/>
    </row>
    <row r="254" spans="12:21" ht="15">
      <c r="L254"/>
      <c r="M254"/>
      <c r="T254"/>
      <c r="U254"/>
    </row>
    <row r="255" spans="12:21" ht="15">
      <c r="L255"/>
      <c r="M255"/>
      <c r="T255"/>
      <c r="U255"/>
    </row>
    <row r="256" spans="12:21" ht="15">
      <c r="L256"/>
      <c r="M256"/>
      <c r="T256"/>
      <c r="U256"/>
    </row>
    <row r="257" spans="12:21" ht="15">
      <c r="L257"/>
      <c r="M257"/>
      <c r="T257"/>
      <c r="U257"/>
    </row>
    <row r="258" spans="12:21" ht="15">
      <c r="L258"/>
      <c r="M258"/>
      <c r="T258"/>
      <c r="U258"/>
    </row>
    <row r="259" spans="12:21" ht="15">
      <c r="L259"/>
      <c r="M259"/>
      <c r="T259"/>
      <c r="U259"/>
    </row>
    <row r="260" spans="12:21" ht="15">
      <c r="L260"/>
      <c r="M260"/>
      <c r="T260"/>
      <c r="U260"/>
    </row>
    <row r="261" spans="12:21" ht="15">
      <c r="L261"/>
      <c r="M261"/>
      <c r="T261"/>
      <c r="U261"/>
    </row>
    <row r="262" spans="12:21" ht="15">
      <c r="L262"/>
      <c r="M262"/>
      <c r="T262"/>
      <c r="U262"/>
    </row>
    <row r="263" spans="12:21" ht="15">
      <c r="L263"/>
      <c r="M263"/>
      <c r="T263"/>
      <c r="U263"/>
    </row>
    <row r="264" spans="12:21" ht="15">
      <c r="L264"/>
      <c r="M264"/>
      <c r="T264"/>
      <c r="U264"/>
    </row>
    <row r="265" spans="12:21" ht="15">
      <c r="L265"/>
      <c r="M265"/>
      <c r="T265"/>
      <c r="U265"/>
    </row>
    <row r="266" spans="12:21" ht="15">
      <c r="L266"/>
      <c r="M266"/>
      <c r="T266"/>
      <c r="U266"/>
    </row>
    <row r="267" spans="12:21" ht="15">
      <c r="L267"/>
      <c r="M267"/>
      <c r="T267"/>
      <c r="U267"/>
    </row>
    <row r="268" spans="12:21" ht="15">
      <c r="L268"/>
      <c r="M268"/>
      <c r="T268"/>
      <c r="U268"/>
    </row>
    <row r="269" spans="12:21" ht="15">
      <c r="L269"/>
      <c r="M269"/>
      <c r="T269"/>
      <c r="U269"/>
    </row>
    <row r="270" spans="12:21" ht="15">
      <c r="L270"/>
      <c r="M270"/>
      <c r="T270"/>
      <c r="U270"/>
    </row>
    <row r="271" spans="12:21" ht="15">
      <c r="L271"/>
      <c r="M271"/>
      <c r="T271"/>
      <c r="U271"/>
    </row>
    <row r="272" spans="12:21" ht="15">
      <c r="L272"/>
      <c r="M272"/>
      <c r="T272"/>
      <c r="U272"/>
    </row>
    <row r="273" spans="12:21" ht="15">
      <c r="L273"/>
      <c r="M273"/>
      <c r="T273"/>
      <c r="U273"/>
    </row>
    <row r="274" spans="12:21" ht="15">
      <c r="L274"/>
      <c r="M274"/>
      <c r="T274"/>
      <c r="U274"/>
    </row>
    <row r="275" spans="12:21" ht="15">
      <c r="L275"/>
      <c r="M275"/>
      <c r="T275"/>
      <c r="U275"/>
    </row>
    <row r="276" spans="12:21" ht="15">
      <c r="L276"/>
      <c r="M276"/>
      <c r="T276"/>
      <c r="U276"/>
    </row>
    <row r="277" spans="12:21" ht="15">
      <c r="L277"/>
      <c r="M277"/>
      <c r="T277"/>
      <c r="U277"/>
    </row>
    <row r="278" spans="12:21" ht="15">
      <c r="L278"/>
      <c r="M278"/>
      <c r="T278"/>
      <c r="U278"/>
    </row>
    <row r="279" spans="12:21" ht="15">
      <c r="L279"/>
      <c r="M279"/>
      <c r="T279"/>
      <c r="U279"/>
    </row>
    <row r="280" spans="12:21" ht="15">
      <c r="L280"/>
      <c r="M280"/>
      <c r="T280"/>
      <c r="U280"/>
    </row>
    <row r="281" spans="12:21" ht="15">
      <c r="L281"/>
      <c r="M281"/>
      <c r="T281"/>
      <c r="U281"/>
    </row>
    <row r="282" spans="12:21" ht="15">
      <c r="L282"/>
      <c r="M282"/>
      <c r="T282"/>
      <c r="U282"/>
    </row>
    <row r="283" spans="12:21" ht="15">
      <c r="L283"/>
      <c r="M283"/>
      <c r="T283"/>
      <c r="U283"/>
    </row>
    <row r="284" spans="12:21" ht="15">
      <c r="L284"/>
      <c r="M284"/>
      <c r="T284"/>
      <c r="U284"/>
    </row>
    <row r="285" spans="12:21" ht="15">
      <c r="L285"/>
      <c r="M285"/>
      <c r="T285"/>
      <c r="U285"/>
    </row>
    <row r="286" spans="12:21" ht="15">
      <c r="L286"/>
      <c r="M286"/>
      <c r="T286"/>
      <c r="U286"/>
    </row>
    <row r="287" spans="12:21" ht="15">
      <c r="L287"/>
      <c r="M287"/>
      <c r="T287"/>
      <c r="U287"/>
    </row>
    <row r="288" spans="12:21" ht="15">
      <c r="L288"/>
      <c r="M288"/>
      <c r="T288"/>
      <c r="U288"/>
    </row>
    <row r="289" spans="12:21" ht="15">
      <c r="L289"/>
      <c r="M289"/>
      <c r="T289"/>
      <c r="U289"/>
    </row>
    <row r="290" spans="12:21" ht="15">
      <c r="L290"/>
      <c r="M290"/>
      <c r="T290"/>
      <c r="U290"/>
    </row>
    <row r="291" spans="12:21" ht="15">
      <c r="L291"/>
      <c r="M291"/>
      <c r="T291"/>
      <c r="U291"/>
    </row>
    <row r="292" spans="12:21" ht="15">
      <c r="L292"/>
      <c r="M292"/>
      <c r="T292"/>
      <c r="U292"/>
    </row>
    <row r="293" spans="12:21" ht="15">
      <c r="L293"/>
      <c r="M293"/>
      <c r="T293"/>
      <c r="U293"/>
    </row>
    <row r="294" spans="12:21" ht="15">
      <c r="L294"/>
      <c r="M294"/>
      <c r="T294"/>
      <c r="U294"/>
    </row>
    <row r="295" spans="12:21" ht="15">
      <c r="L295"/>
      <c r="M295"/>
      <c r="T295"/>
      <c r="U295"/>
    </row>
    <row r="296" spans="12:21" ht="15">
      <c r="L296"/>
      <c r="M296"/>
      <c r="T296"/>
      <c r="U296"/>
    </row>
    <row r="297" spans="12:21" ht="15">
      <c r="L297"/>
      <c r="M297"/>
      <c r="T297"/>
      <c r="U297"/>
    </row>
    <row r="298" spans="12:21" ht="15">
      <c r="L298"/>
      <c r="M298"/>
      <c r="T298"/>
      <c r="U298"/>
    </row>
    <row r="299" spans="12:21" ht="15">
      <c r="L299"/>
      <c r="M299"/>
      <c r="T299"/>
      <c r="U299"/>
    </row>
    <row r="300" spans="12:21" ht="15">
      <c r="L300"/>
      <c r="M300"/>
      <c r="T300"/>
      <c r="U300"/>
    </row>
    <row r="301" spans="12:21" ht="15">
      <c r="L301"/>
      <c r="M301"/>
      <c r="T301"/>
      <c r="U301"/>
    </row>
    <row r="302" spans="12:21" ht="15">
      <c r="L302"/>
      <c r="M302"/>
      <c r="T302"/>
      <c r="U302"/>
    </row>
    <row r="303" spans="12:21" ht="15">
      <c r="L303"/>
      <c r="M303"/>
      <c r="T303"/>
      <c r="U303"/>
    </row>
    <row r="304" spans="12:21" ht="15">
      <c r="L304"/>
      <c r="M304"/>
      <c r="T304"/>
      <c r="U304"/>
    </row>
    <row r="305" spans="12:21" ht="15">
      <c r="L305"/>
      <c r="M305"/>
      <c r="T305"/>
      <c r="U305"/>
    </row>
    <row r="306" spans="12:21" ht="15">
      <c r="L306"/>
      <c r="M306"/>
      <c r="T306"/>
      <c r="U306"/>
    </row>
    <row r="307" spans="12:21" ht="15">
      <c r="L307"/>
      <c r="M307"/>
      <c r="T307"/>
      <c r="U307"/>
    </row>
    <row r="308" spans="12:21" ht="15">
      <c r="L308"/>
      <c r="M308"/>
      <c r="T308"/>
      <c r="U308"/>
    </row>
    <row r="309" spans="12:21" ht="15">
      <c r="L309"/>
      <c r="M309"/>
      <c r="T309"/>
      <c r="U309"/>
    </row>
    <row r="310" spans="12:21" ht="15">
      <c r="L310"/>
      <c r="M310"/>
      <c r="T310"/>
      <c r="U310"/>
    </row>
    <row r="311" spans="12:21" ht="15">
      <c r="L311"/>
      <c r="M311"/>
      <c r="T311"/>
      <c r="U311"/>
    </row>
    <row r="312" spans="12:21" ht="15">
      <c r="L312"/>
      <c r="M312"/>
      <c r="T312"/>
      <c r="U312"/>
    </row>
    <row r="313" spans="12:21" ht="15">
      <c r="L313"/>
      <c r="M313"/>
      <c r="T313"/>
      <c r="U313"/>
    </row>
    <row r="314" spans="12:21" ht="15">
      <c r="L314"/>
      <c r="M314"/>
      <c r="T314"/>
      <c r="U314"/>
    </row>
    <row r="315" spans="12:21" ht="15">
      <c r="L315"/>
      <c r="M315"/>
      <c r="T315"/>
      <c r="U315"/>
    </row>
    <row r="316" spans="12:21" ht="15">
      <c r="L316"/>
      <c r="M316"/>
      <c r="T316"/>
      <c r="U316"/>
    </row>
    <row r="317" spans="12:21" ht="15">
      <c r="L317"/>
      <c r="M317"/>
      <c r="T317"/>
      <c r="U317"/>
    </row>
    <row r="318" spans="12:21" ht="15">
      <c r="L318"/>
      <c r="M318"/>
      <c r="T318"/>
      <c r="U318"/>
    </row>
    <row r="319" spans="12:21" ht="15">
      <c r="L319"/>
      <c r="M319"/>
      <c r="T319"/>
      <c r="U319"/>
    </row>
    <row r="320" spans="12:21" ht="15">
      <c r="L320"/>
      <c r="M320"/>
      <c r="T320"/>
      <c r="U320"/>
    </row>
    <row r="321" spans="12:21" ht="15">
      <c r="L321"/>
      <c r="M321"/>
      <c r="T321"/>
      <c r="U321"/>
    </row>
    <row r="322" spans="12:21" ht="15">
      <c r="L322"/>
      <c r="M322"/>
      <c r="T322"/>
      <c r="U322"/>
    </row>
    <row r="323" spans="12:21" ht="15">
      <c r="L323"/>
      <c r="M323"/>
      <c r="T323"/>
      <c r="U323"/>
    </row>
    <row r="324" spans="12:21" ht="15">
      <c r="L324"/>
      <c r="M324"/>
      <c r="T324"/>
      <c r="U324"/>
    </row>
    <row r="325" spans="12:21" ht="15">
      <c r="L325"/>
      <c r="M325"/>
      <c r="T325"/>
      <c r="U325"/>
    </row>
    <row r="326" spans="12:21" ht="15">
      <c r="L326"/>
      <c r="M326"/>
      <c r="T326"/>
      <c r="U326"/>
    </row>
    <row r="327" spans="12:21" ht="15">
      <c r="L327"/>
      <c r="M327"/>
      <c r="T327"/>
      <c r="U327"/>
    </row>
    <row r="328" spans="12:21" ht="15">
      <c r="L328"/>
      <c r="M328"/>
      <c r="T328"/>
      <c r="U328"/>
    </row>
    <row r="329" spans="12:21" ht="15">
      <c r="L329"/>
      <c r="M329"/>
      <c r="T329"/>
      <c r="U329"/>
    </row>
    <row r="330" spans="12:21" ht="15">
      <c r="L330"/>
      <c r="M330"/>
      <c r="T330"/>
      <c r="U330"/>
    </row>
    <row r="331" spans="12:21" ht="15">
      <c r="L331"/>
      <c r="M331"/>
      <c r="T331"/>
      <c r="U331"/>
    </row>
    <row r="332" spans="12:21" ht="15">
      <c r="L332"/>
      <c r="M332"/>
      <c r="T332"/>
      <c r="U332"/>
    </row>
    <row r="333" spans="12:21" ht="15">
      <c r="L333"/>
      <c r="M333"/>
      <c r="T333"/>
      <c r="U333"/>
    </row>
    <row r="334" spans="12:21" ht="15">
      <c r="L334"/>
      <c r="M334"/>
      <c r="T334"/>
      <c r="U334"/>
    </row>
    <row r="335" spans="12:21" ht="15">
      <c r="L335"/>
      <c r="M335"/>
      <c r="T335"/>
      <c r="U335"/>
    </row>
    <row r="336" spans="12:21" ht="15">
      <c r="L336"/>
      <c r="M336"/>
      <c r="T336"/>
      <c r="U336"/>
    </row>
    <row r="337" spans="12:21" ht="15">
      <c r="L337"/>
      <c r="M337"/>
      <c r="T337"/>
      <c r="U337"/>
    </row>
    <row r="338" spans="12:21" ht="15">
      <c r="L338"/>
      <c r="M338"/>
      <c r="T338"/>
      <c r="U338"/>
    </row>
    <row r="339" spans="12:21" ht="15">
      <c r="L339"/>
      <c r="M339"/>
      <c r="T339"/>
      <c r="U339"/>
    </row>
    <row r="340" spans="12:21" ht="15">
      <c r="L340"/>
      <c r="M340"/>
      <c r="T340"/>
      <c r="U340"/>
    </row>
    <row r="341" spans="12:21" ht="15">
      <c r="L341"/>
      <c r="M341"/>
      <c r="T341"/>
      <c r="U341"/>
    </row>
    <row r="342" spans="12:21" ht="15">
      <c r="L342"/>
      <c r="M342"/>
      <c r="T342"/>
      <c r="U342"/>
    </row>
    <row r="343" spans="12:21" ht="15">
      <c r="L343"/>
      <c r="M343"/>
      <c r="T343"/>
      <c r="U343"/>
    </row>
    <row r="344" spans="12:21" ht="15">
      <c r="L344"/>
      <c r="M344"/>
      <c r="T344"/>
      <c r="U344"/>
    </row>
    <row r="345" spans="12:21" ht="15">
      <c r="L345"/>
      <c r="M345"/>
      <c r="T345"/>
      <c r="U345"/>
    </row>
    <row r="346" spans="12:21" ht="15">
      <c r="L346"/>
      <c r="M346"/>
      <c r="T346"/>
      <c r="U346"/>
    </row>
    <row r="347" spans="12:21" ht="15">
      <c r="L347"/>
      <c r="M347"/>
      <c r="T347"/>
      <c r="U347"/>
    </row>
    <row r="348" spans="12:21" ht="15">
      <c r="L348"/>
      <c r="M348"/>
      <c r="T348"/>
      <c r="U348"/>
    </row>
    <row r="349" spans="12:21" ht="15">
      <c r="L349"/>
      <c r="M349"/>
      <c r="T349"/>
      <c r="U349"/>
    </row>
    <row r="350" spans="12:21" ht="15">
      <c r="L350"/>
      <c r="M350"/>
      <c r="T350"/>
      <c r="U350"/>
    </row>
    <row r="351" spans="12:21" ht="15">
      <c r="L351"/>
      <c r="M351"/>
      <c r="T351"/>
      <c r="U351"/>
    </row>
    <row r="352" spans="12:21" ht="15">
      <c r="L352"/>
      <c r="M352"/>
      <c r="T352"/>
      <c r="U352"/>
    </row>
    <row r="353" spans="12:21" ht="15">
      <c r="L353"/>
      <c r="M353"/>
      <c r="T353"/>
      <c r="U353"/>
    </row>
    <row r="354" spans="12:21" ht="15">
      <c r="L354"/>
      <c r="M354"/>
      <c r="T354"/>
      <c r="U354"/>
    </row>
    <row r="355" spans="12:21" ht="15">
      <c r="L355"/>
      <c r="M355"/>
      <c r="T355"/>
      <c r="U355"/>
    </row>
    <row r="356" spans="12:21" ht="15">
      <c r="L356"/>
      <c r="M356"/>
      <c r="T356"/>
      <c r="U356"/>
    </row>
    <row r="357" spans="12:21" ht="15">
      <c r="L357"/>
      <c r="M357"/>
      <c r="T357"/>
      <c r="U357"/>
    </row>
    <row r="358" spans="12:21" ht="15">
      <c r="L358"/>
      <c r="M358"/>
      <c r="T358"/>
      <c r="U358"/>
    </row>
    <row r="359" spans="12:21" ht="15">
      <c r="L359"/>
      <c r="M359"/>
      <c r="T359"/>
      <c r="U359"/>
    </row>
    <row r="360" spans="12:21" ht="15">
      <c r="L360"/>
      <c r="M360"/>
      <c r="T360"/>
      <c r="U360"/>
    </row>
    <row r="361" spans="12:21" ht="15">
      <c r="L361"/>
      <c r="M361"/>
      <c r="T361"/>
      <c r="U361"/>
    </row>
    <row r="362" spans="12:21" ht="15">
      <c r="L362"/>
      <c r="M362"/>
      <c r="T362"/>
      <c r="U362"/>
    </row>
    <row r="363" spans="12:21" ht="15">
      <c r="L363"/>
      <c r="M363"/>
      <c r="T363"/>
      <c r="U363"/>
    </row>
    <row r="364" spans="12:21" ht="15">
      <c r="L364"/>
      <c r="M364"/>
      <c r="T364"/>
      <c r="U364"/>
    </row>
    <row r="365" spans="12:21" ht="15">
      <c r="L365"/>
      <c r="M365"/>
      <c r="T365"/>
      <c r="U365"/>
    </row>
    <row r="366" spans="12:21" ht="15">
      <c r="L366"/>
      <c r="M366"/>
      <c r="T366"/>
      <c r="U366"/>
    </row>
    <row r="367" spans="12:21" ht="15">
      <c r="L367"/>
      <c r="M367"/>
      <c r="T367"/>
      <c r="U367"/>
    </row>
    <row r="368" spans="12:21" ht="15">
      <c r="L368"/>
      <c r="M368"/>
      <c r="T368"/>
      <c r="U368"/>
    </row>
    <row r="369" spans="12:21" ht="15">
      <c r="L369"/>
      <c r="M369"/>
      <c r="T369"/>
      <c r="U369"/>
    </row>
    <row r="370" spans="12:21" ht="15">
      <c r="L370"/>
      <c r="M370"/>
      <c r="T370"/>
      <c r="U370"/>
    </row>
    <row r="371" spans="12:21" ht="15">
      <c r="L371"/>
      <c r="M371"/>
      <c r="T371"/>
      <c r="U371"/>
    </row>
    <row r="372" spans="12:21" ht="15">
      <c r="L372"/>
      <c r="M372"/>
      <c r="T372"/>
      <c r="U372"/>
    </row>
    <row r="373" spans="12:21" ht="15">
      <c r="L373"/>
      <c r="M373"/>
      <c r="T373"/>
      <c r="U373"/>
    </row>
    <row r="374" spans="12:21" ht="15">
      <c r="L374"/>
      <c r="M374"/>
      <c r="T374"/>
      <c r="U374"/>
    </row>
    <row r="375" spans="12:21" ht="15">
      <c r="L375"/>
      <c r="M375"/>
      <c r="T375"/>
      <c r="U375"/>
    </row>
    <row r="376" spans="12:21" ht="15">
      <c r="L376"/>
      <c r="M376"/>
      <c r="T376"/>
      <c r="U376"/>
    </row>
    <row r="377" spans="12:21" ht="15">
      <c r="L377"/>
      <c r="M377"/>
      <c r="T377"/>
      <c r="U377"/>
    </row>
    <row r="378" spans="12:21" ht="15">
      <c r="L378"/>
      <c r="M378"/>
      <c r="T378"/>
      <c r="U378"/>
    </row>
    <row r="379" spans="12:21" ht="15">
      <c r="L379"/>
      <c r="M379"/>
      <c r="T379"/>
      <c r="U379"/>
    </row>
    <row r="380" spans="12:21" ht="15">
      <c r="L380"/>
      <c r="M380"/>
      <c r="T380"/>
      <c r="U380"/>
    </row>
    <row r="381" spans="12:21" ht="15">
      <c r="L381"/>
      <c r="M381"/>
      <c r="T381"/>
      <c r="U381"/>
    </row>
    <row r="382" spans="12:21" ht="15">
      <c r="L382"/>
      <c r="M382"/>
      <c r="T382"/>
      <c r="U382"/>
    </row>
    <row r="383" spans="12:21" ht="15">
      <c r="L383"/>
      <c r="M383"/>
      <c r="T383"/>
      <c r="U383"/>
    </row>
    <row r="384" spans="12:21" ht="15">
      <c r="L384"/>
      <c r="M384"/>
      <c r="T384"/>
      <c r="U384"/>
    </row>
    <row r="385" spans="12:21" ht="15">
      <c r="L385"/>
      <c r="M385"/>
      <c r="T385"/>
      <c r="U385"/>
    </row>
    <row r="386" spans="12:21" ht="15">
      <c r="L386"/>
      <c r="M386"/>
      <c r="T386"/>
      <c r="U386"/>
    </row>
    <row r="387" spans="12:21" ht="15">
      <c r="L387"/>
      <c r="M387"/>
      <c r="T387"/>
      <c r="U387"/>
    </row>
    <row r="388" spans="12:21" ht="15">
      <c r="L388"/>
      <c r="M388"/>
      <c r="T388"/>
      <c r="U388"/>
    </row>
    <row r="389" spans="12:21" ht="15">
      <c r="L389"/>
      <c r="M389"/>
      <c r="T389"/>
      <c r="U389"/>
    </row>
    <row r="390" spans="12:21" ht="15">
      <c r="L390"/>
      <c r="M390"/>
      <c r="T390"/>
      <c r="U390"/>
    </row>
    <row r="391" spans="12:21" ht="15">
      <c r="L391"/>
      <c r="M391"/>
      <c r="T391"/>
      <c r="U391"/>
    </row>
    <row r="392" spans="12:21" ht="15">
      <c r="L392"/>
      <c r="M392"/>
      <c r="T392"/>
      <c r="U392"/>
    </row>
    <row r="393" spans="12:21" ht="15">
      <c r="L393"/>
      <c r="M393"/>
      <c r="T393"/>
      <c r="U393"/>
    </row>
    <row r="394" spans="12:21" ht="15">
      <c r="L394"/>
      <c r="M394"/>
      <c r="T394"/>
      <c r="U394"/>
    </row>
    <row r="395" spans="12:21" ht="15">
      <c r="L395"/>
      <c r="M395"/>
      <c r="T395"/>
      <c r="U395"/>
    </row>
    <row r="396" spans="12:21" ht="15">
      <c r="L396"/>
      <c r="M396"/>
      <c r="T396"/>
      <c r="U396"/>
    </row>
    <row r="397" spans="12:21" ht="15">
      <c r="L397"/>
      <c r="M397"/>
      <c r="T397"/>
      <c r="U397"/>
    </row>
    <row r="398" spans="12:21" ht="15">
      <c r="L398"/>
      <c r="M398"/>
      <c r="T398"/>
      <c r="U398"/>
    </row>
    <row r="399" spans="12:21" ht="15">
      <c r="L399"/>
      <c r="M399"/>
      <c r="T399"/>
      <c r="U399"/>
    </row>
    <row r="400" spans="12:21" ht="15">
      <c r="L400"/>
      <c r="M400"/>
      <c r="T400"/>
      <c r="U400"/>
    </row>
    <row r="401" spans="12:21" ht="15">
      <c r="L401"/>
      <c r="M401"/>
      <c r="T401"/>
      <c r="U401"/>
    </row>
    <row r="402" spans="12:21" ht="15">
      <c r="L402"/>
      <c r="M402"/>
      <c r="T402"/>
      <c r="U402"/>
    </row>
    <row r="403" spans="12:21" ht="15">
      <c r="L403"/>
      <c r="M403"/>
      <c r="T403"/>
      <c r="U403"/>
    </row>
    <row r="404" spans="12:21" ht="15">
      <c r="L404"/>
      <c r="M404"/>
      <c r="T404"/>
      <c r="U404"/>
    </row>
    <row r="405" spans="12:21" ht="15">
      <c r="L405"/>
      <c r="M405"/>
      <c r="T405"/>
      <c r="U405"/>
    </row>
    <row r="406" spans="12:21" ht="15">
      <c r="L406"/>
      <c r="M406"/>
      <c r="T406"/>
      <c r="U406"/>
    </row>
    <row r="407" spans="12:21" ht="15">
      <c r="L407"/>
      <c r="M407"/>
      <c r="T407"/>
      <c r="U407"/>
    </row>
    <row r="408" spans="12:21" ht="15">
      <c r="L408"/>
      <c r="M408"/>
      <c r="T408"/>
      <c r="U408"/>
    </row>
    <row r="409" spans="12:21" ht="15">
      <c r="L409"/>
      <c r="M409"/>
      <c r="T409"/>
      <c r="U409"/>
    </row>
    <row r="410" spans="12:21" ht="15">
      <c r="L410"/>
      <c r="M410"/>
      <c r="T410"/>
      <c r="U410"/>
    </row>
    <row r="411" spans="12:21" ht="15">
      <c r="L411"/>
      <c r="M411"/>
      <c r="T411"/>
      <c r="U411"/>
    </row>
    <row r="412" spans="12:21" ht="15">
      <c r="L412"/>
      <c r="M412"/>
      <c r="T412"/>
      <c r="U412"/>
    </row>
    <row r="413" spans="12:21" ht="15">
      <c r="L413"/>
      <c r="M413"/>
      <c r="T413"/>
      <c r="U413"/>
    </row>
    <row r="414" spans="12:21" ht="15">
      <c r="L414"/>
      <c r="M414"/>
      <c r="T414"/>
      <c r="U414"/>
    </row>
    <row r="415" spans="12:21" ht="15">
      <c r="L415"/>
      <c r="M415"/>
      <c r="T415"/>
      <c r="U415"/>
    </row>
    <row r="416" spans="12:21" ht="15">
      <c r="L416"/>
      <c r="M416"/>
      <c r="T416"/>
      <c r="U416"/>
    </row>
    <row r="417" spans="12:21" ht="15">
      <c r="L417"/>
      <c r="M417"/>
      <c r="T417"/>
      <c r="U417"/>
    </row>
    <row r="418" spans="12:21" ht="15">
      <c r="L418"/>
      <c r="M418"/>
      <c r="T418"/>
      <c r="U418"/>
    </row>
    <row r="419" spans="12:21" ht="15">
      <c r="L419"/>
      <c r="M419"/>
      <c r="T419"/>
      <c r="U419"/>
    </row>
    <row r="420" spans="12:21" ht="15">
      <c r="L420"/>
      <c r="M420"/>
      <c r="T420"/>
      <c r="U420"/>
    </row>
    <row r="421" spans="12:21" ht="15">
      <c r="L421"/>
      <c r="M421"/>
      <c r="T421"/>
      <c r="U421"/>
    </row>
    <row r="422" spans="12:21" ht="15">
      <c r="L422"/>
      <c r="M422"/>
      <c r="T422"/>
      <c r="U422"/>
    </row>
    <row r="423" spans="12:21" ht="15">
      <c r="L423"/>
      <c r="M423"/>
      <c r="T423"/>
      <c r="U423"/>
    </row>
    <row r="424" spans="12:21" ht="15">
      <c r="L424"/>
      <c r="M424"/>
      <c r="T424"/>
      <c r="U424"/>
    </row>
    <row r="425" spans="12:21" ht="15">
      <c r="L425"/>
      <c r="M425"/>
      <c r="T425"/>
      <c r="U425"/>
    </row>
    <row r="426" spans="12:21" ht="15">
      <c r="L426"/>
      <c r="M426"/>
      <c r="T426"/>
      <c r="U426"/>
    </row>
    <row r="427" spans="12:21" ht="15">
      <c r="L427"/>
      <c r="M427"/>
      <c r="T427"/>
      <c r="U427"/>
    </row>
    <row r="428" spans="12:21" ht="15">
      <c r="L428"/>
      <c r="M428"/>
      <c r="T428"/>
      <c r="U428"/>
    </row>
    <row r="429" spans="12:21" ht="15">
      <c r="L429"/>
      <c r="M429"/>
      <c r="T429"/>
      <c r="U429"/>
    </row>
    <row r="430" spans="12:21" ht="15">
      <c r="L430"/>
      <c r="M430"/>
      <c r="T430"/>
      <c r="U430"/>
    </row>
    <row r="431" spans="12:21" ht="15">
      <c r="L431"/>
      <c r="M431"/>
      <c r="T431"/>
      <c r="U431"/>
    </row>
    <row r="432" spans="12:21" ht="15">
      <c r="L432"/>
      <c r="M432"/>
      <c r="T432"/>
      <c r="U432"/>
    </row>
    <row r="433" spans="12:21" ht="15">
      <c r="L433"/>
      <c r="M433"/>
      <c r="T433"/>
      <c r="U433"/>
    </row>
    <row r="434" spans="12:21" ht="15">
      <c r="L434"/>
      <c r="M434"/>
      <c r="T434"/>
      <c r="U434"/>
    </row>
    <row r="435" spans="12:21" ht="15">
      <c r="L435"/>
      <c r="M435"/>
      <c r="T435"/>
      <c r="U435"/>
    </row>
    <row r="436" spans="12:21" ht="15">
      <c r="L436"/>
      <c r="M436"/>
      <c r="T436"/>
      <c r="U436"/>
    </row>
    <row r="437" spans="12:21" ht="15">
      <c r="L437"/>
      <c r="M437"/>
      <c r="T437"/>
      <c r="U437"/>
    </row>
    <row r="438" spans="12:21" ht="15">
      <c r="L438"/>
      <c r="M438"/>
      <c r="T438"/>
      <c r="U438"/>
    </row>
    <row r="439" spans="12:21" ht="15">
      <c r="L439"/>
      <c r="M439"/>
      <c r="T439"/>
      <c r="U439"/>
    </row>
    <row r="440" spans="12:21" ht="15">
      <c r="L440"/>
      <c r="M440"/>
      <c r="T440"/>
      <c r="U440"/>
    </row>
    <row r="441" spans="12:21" ht="15">
      <c r="L441"/>
      <c r="M441"/>
      <c r="T441"/>
      <c r="U441"/>
    </row>
    <row r="442" spans="12:21" ht="15">
      <c r="L442"/>
      <c r="M442"/>
      <c r="T442"/>
      <c r="U442"/>
    </row>
    <row r="443" spans="12:21" ht="15">
      <c r="L443"/>
      <c r="M443"/>
      <c r="T443"/>
      <c r="U443"/>
    </row>
    <row r="444" spans="12:21" ht="15">
      <c r="L444"/>
      <c r="M444"/>
      <c r="T444"/>
      <c r="U444"/>
    </row>
    <row r="445" spans="12:21" ht="15">
      <c r="L445"/>
      <c r="M445"/>
      <c r="T445"/>
      <c r="U445"/>
    </row>
    <row r="446" spans="12:21" ht="15">
      <c r="L446"/>
      <c r="M446"/>
      <c r="T446"/>
      <c r="U446"/>
    </row>
    <row r="447" spans="12:21" ht="15">
      <c r="L447"/>
      <c r="M447"/>
      <c r="T447"/>
      <c r="U447"/>
    </row>
    <row r="448" spans="12:21" ht="15">
      <c r="L448"/>
      <c r="M448"/>
      <c r="T448"/>
      <c r="U448"/>
    </row>
    <row r="449" spans="12:21" ht="15">
      <c r="L449"/>
      <c r="M449"/>
      <c r="T449"/>
      <c r="U449"/>
    </row>
    <row r="450" spans="12:21" ht="15">
      <c r="L450"/>
      <c r="M450"/>
      <c r="T450"/>
      <c r="U450"/>
    </row>
    <row r="451" spans="12:21" ht="15">
      <c r="L451"/>
      <c r="M451"/>
      <c r="T451"/>
      <c r="U451"/>
    </row>
    <row r="452" spans="12:21" ht="15">
      <c r="L452"/>
      <c r="M452"/>
      <c r="T452"/>
      <c r="U452"/>
    </row>
    <row r="453" spans="12:21" ht="15">
      <c r="L453"/>
      <c r="M453"/>
      <c r="T453"/>
      <c r="U453"/>
    </row>
    <row r="454" spans="12:21" ht="15">
      <c r="L454"/>
      <c r="M454"/>
      <c r="T454"/>
      <c r="U454"/>
    </row>
    <row r="455" spans="12:21" ht="15">
      <c r="L455"/>
      <c r="M455"/>
      <c r="T455"/>
      <c r="U455"/>
    </row>
    <row r="456" spans="12:21" ht="15">
      <c r="L456"/>
      <c r="M456"/>
      <c r="T456"/>
      <c r="U456"/>
    </row>
    <row r="457" spans="12:21" ht="15">
      <c r="L457"/>
      <c r="M457"/>
      <c r="T457"/>
      <c r="U457"/>
    </row>
    <row r="458" spans="12:21" ht="15">
      <c r="L458"/>
      <c r="M458"/>
      <c r="T458"/>
      <c r="U458"/>
    </row>
    <row r="459" spans="12:21" ht="15">
      <c r="L459"/>
      <c r="M459"/>
      <c r="T459"/>
      <c r="U459"/>
    </row>
    <row r="460" spans="12:21" ht="15">
      <c r="L460"/>
      <c r="M460"/>
      <c r="T460"/>
      <c r="U460"/>
    </row>
    <row r="461" spans="12:21" ht="15">
      <c r="L461"/>
      <c r="M461"/>
      <c r="T461"/>
      <c r="U461"/>
    </row>
    <row r="462" spans="12:21" ht="15">
      <c r="L462"/>
      <c r="M462"/>
      <c r="T462"/>
      <c r="U462"/>
    </row>
    <row r="463" spans="12:21" ht="15">
      <c r="L463"/>
      <c r="M463"/>
      <c r="T463"/>
      <c r="U463"/>
    </row>
    <row r="464" spans="12:21" ht="15">
      <c r="L464"/>
      <c r="M464"/>
      <c r="T464"/>
      <c r="U464"/>
    </row>
    <row r="465" spans="12:21" ht="15">
      <c r="L465"/>
      <c r="M465"/>
      <c r="T465"/>
      <c r="U465"/>
    </row>
    <row r="466" spans="12:21" ht="15">
      <c r="L466"/>
      <c r="M466"/>
      <c r="T466"/>
      <c r="U466"/>
    </row>
    <row r="467" spans="12:21" ht="15">
      <c r="L467"/>
      <c r="M467"/>
      <c r="T467"/>
      <c r="U467"/>
    </row>
    <row r="468" spans="12:21" ht="15">
      <c r="L468"/>
      <c r="M468"/>
      <c r="T468"/>
      <c r="U468"/>
    </row>
    <row r="469" spans="12:21" ht="15">
      <c r="L469"/>
      <c r="M469"/>
      <c r="T469"/>
      <c r="U469"/>
    </row>
    <row r="470" spans="12:21" ht="15">
      <c r="L470"/>
      <c r="M470"/>
      <c r="T470"/>
      <c r="U470"/>
    </row>
    <row r="471" spans="12:21" ht="15">
      <c r="L471"/>
      <c r="M471"/>
      <c r="T471"/>
      <c r="U471"/>
    </row>
    <row r="472" spans="12:21" ht="15">
      <c r="L472"/>
      <c r="M472"/>
      <c r="T472"/>
      <c r="U472"/>
    </row>
    <row r="473" spans="12:21" ht="15">
      <c r="L473"/>
      <c r="M473"/>
      <c r="T473"/>
      <c r="U473"/>
    </row>
    <row r="474" spans="12:21" ht="15">
      <c r="L474"/>
      <c r="M474"/>
      <c r="T474"/>
      <c r="U474"/>
    </row>
    <row r="475" spans="12:21" ht="15">
      <c r="L475"/>
      <c r="M475"/>
      <c r="T475"/>
      <c r="U475"/>
    </row>
    <row r="476" spans="12:21" ht="15">
      <c r="L476"/>
      <c r="M476"/>
      <c r="T476"/>
      <c r="U476"/>
    </row>
    <row r="477" spans="12:21" ht="15">
      <c r="L477"/>
      <c r="M477"/>
      <c r="T477"/>
      <c r="U477"/>
    </row>
    <row r="478" spans="12:21" ht="15">
      <c r="L478"/>
      <c r="M478"/>
      <c r="T478"/>
      <c r="U478"/>
    </row>
    <row r="479" spans="12:21" ht="15">
      <c r="L479"/>
      <c r="M479"/>
      <c r="T479"/>
      <c r="U479"/>
    </row>
    <row r="480" spans="12:21" ht="15">
      <c r="L480"/>
      <c r="M480"/>
      <c r="T480"/>
      <c r="U480"/>
    </row>
    <row r="481" spans="12:21" ht="15">
      <c r="L481"/>
      <c r="M481"/>
      <c r="T481"/>
      <c r="U481"/>
    </row>
    <row r="482" spans="12:21" ht="15">
      <c r="L482"/>
      <c r="M482"/>
      <c r="T482"/>
      <c r="U482"/>
    </row>
    <row r="483" spans="12:21" ht="15">
      <c r="L483"/>
      <c r="M483"/>
      <c r="T483"/>
      <c r="U483"/>
    </row>
    <row r="484" spans="12:21" ht="15">
      <c r="L484"/>
      <c r="M484"/>
      <c r="T484"/>
      <c r="U484"/>
    </row>
    <row r="485" spans="12:21" ht="15">
      <c r="L485"/>
      <c r="M485"/>
      <c r="T485"/>
      <c r="U485"/>
    </row>
    <row r="486" spans="12:21" ht="15">
      <c r="L486"/>
      <c r="M486"/>
      <c r="T486"/>
      <c r="U486"/>
    </row>
    <row r="487" spans="12:21" ht="15">
      <c r="L487"/>
      <c r="M487"/>
      <c r="T487"/>
      <c r="U487"/>
    </row>
    <row r="488" spans="12:21" ht="15">
      <c r="L488"/>
      <c r="M488"/>
      <c r="T488"/>
      <c r="U488"/>
    </row>
    <row r="489" spans="12:21" ht="15">
      <c r="L489"/>
      <c r="M489"/>
      <c r="T489"/>
      <c r="U489"/>
    </row>
    <row r="490" spans="12:21" ht="15">
      <c r="L490"/>
      <c r="M490"/>
      <c r="T490"/>
      <c r="U490"/>
    </row>
    <row r="491" spans="12:21" ht="15">
      <c r="L491"/>
      <c r="M491"/>
      <c r="T491"/>
      <c r="U491"/>
    </row>
    <row r="492" spans="12:21" ht="15">
      <c r="L492"/>
      <c r="M492"/>
      <c r="T492"/>
      <c r="U492"/>
    </row>
    <row r="493" spans="12:21" ht="15">
      <c r="L493"/>
      <c r="M493"/>
      <c r="T493"/>
      <c r="U493"/>
    </row>
    <row r="494" spans="12:21" ht="15">
      <c r="L494"/>
      <c r="M494"/>
      <c r="T494"/>
      <c r="U494"/>
    </row>
    <row r="495" spans="12:21" ht="15">
      <c r="L495"/>
      <c r="M495"/>
      <c r="T495"/>
      <c r="U495"/>
    </row>
    <row r="496" spans="12:21" ht="15">
      <c r="L496"/>
      <c r="M496"/>
      <c r="T496"/>
      <c r="U496"/>
    </row>
    <row r="497" spans="12:21" ht="15">
      <c r="L497"/>
      <c r="M497"/>
      <c r="T497"/>
      <c r="U497"/>
    </row>
    <row r="498" spans="12:21" ht="15">
      <c r="L498"/>
      <c r="M498"/>
      <c r="T498"/>
      <c r="U498"/>
    </row>
    <row r="499" spans="12:21" ht="15">
      <c r="L499"/>
      <c r="M499"/>
      <c r="T499"/>
      <c r="U499"/>
    </row>
    <row r="500" spans="12:21" ht="15">
      <c r="L500"/>
      <c r="M500"/>
      <c r="T500"/>
      <c r="U500"/>
    </row>
    <row r="501" spans="12:21" ht="15">
      <c r="L501"/>
      <c r="M501"/>
      <c r="T501"/>
      <c r="U501"/>
    </row>
    <row r="502" spans="12:21" ht="15">
      <c r="L502"/>
      <c r="M502"/>
      <c r="T502"/>
      <c r="U502"/>
    </row>
    <row r="503" spans="12:21" ht="15">
      <c r="L503"/>
      <c r="M503"/>
      <c r="T503"/>
      <c r="U503"/>
    </row>
    <row r="504" spans="12:21" ht="15">
      <c r="L504"/>
      <c r="M504"/>
      <c r="T504"/>
      <c r="U504"/>
    </row>
    <row r="505" spans="12:21" ht="15">
      <c r="L505"/>
      <c r="M505"/>
      <c r="T505"/>
      <c r="U505"/>
    </row>
    <row r="506" spans="12:21" ht="15">
      <c r="L506"/>
      <c r="M506"/>
      <c r="T506"/>
      <c r="U506"/>
    </row>
    <row r="507" spans="12:21" ht="15">
      <c r="L507"/>
      <c r="M507"/>
      <c r="T507"/>
      <c r="U507"/>
    </row>
    <row r="508" spans="12:21" ht="15">
      <c r="L508"/>
      <c r="M508"/>
      <c r="T508"/>
      <c r="U508"/>
    </row>
    <row r="509" spans="12:21" ht="15">
      <c r="L509"/>
      <c r="M509"/>
      <c r="T509"/>
      <c r="U509"/>
    </row>
    <row r="510" spans="12:21" ht="15">
      <c r="L510"/>
      <c r="M510"/>
      <c r="T510"/>
      <c r="U510"/>
    </row>
    <row r="511" spans="12:21" ht="15">
      <c r="L511"/>
      <c r="M511"/>
      <c r="T511"/>
      <c r="U511"/>
    </row>
    <row r="512" spans="12:21" ht="15">
      <c r="L512"/>
      <c r="M512"/>
      <c r="T512"/>
      <c r="U512"/>
    </row>
    <row r="513" spans="12:21" ht="15">
      <c r="L513"/>
      <c r="M513"/>
      <c r="T513"/>
      <c r="U513"/>
    </row>
    <row r="514" spans="12:21" ht="15">
      <c r="L514"/>
      <c r="M514"/>
      <c r="T514"/>
      <c r="U514"/>
    </row>
    <row r="515" spans="12:21" ht="15">
      <c r="L515"/>
      <c r="M515"/>
      <c r="T515"/>
      <c r="U515"/>
    </row>
    <row r="516" spans="12:21" ht="15">
      <c r="L516"/>
      <c r="M516"/>
      <c r="T516"/>
      <c r="U516"/>
    </row>
    <row r="517" spans="12:21" ht="15">
      <c r="L517"/>
      <c r="M517"/>
      <c r="T517"/>
      <c r="U517"/>
    </row>
    <row r="518" spans="12:21" ht="15">
      <c r="L518"/>
      <c r="M518"/>
      <c r="T518"/>
      <c r="U518"/>
    </row>
    <row r="519" spans="12:21" ht="15">
      <c r="L519"/>
      <c r="M519"/>
      <c r="T519"/>
      <c r="U519"/>
    </row>
    <row r="520" spans="12:21" ht="15">
      <c r="L520"/>
      <c r="M520"/>
      <c r="T520"/>
      <c r="U520"/>
    </row>
    <row r="521" spans="12:21" ht="15">
      <c r="L521"/>
      <c r="M521"/>
      <c r="T521"/>
      <c r="U521"/>
    </row>
    <row r="522" spans="12:21" ht="15">
      <c r="L522"/>
      <c r="M522"/>
      <c r="T522"/>
      <c r="U522"/>
    </row>
    <row r="523" spans="12:21" ht="15">
      <c r="L523"/>
      <c r="M523"/>
      <c r="T523"/>
      <c r="U523"/>
    </row>
    <row r="524" spans="12:21" ht="15">
      <c r="L524"/>
      <c r="M524"/>
      <c r="T524"/>
      <c r="U524"/>
    </row>
    <row r="525" spans="12:21" ht="15">
      <c r="L525"/>
      <c r="M525"/>
      <c r="T525"/>
      <c r="U525"/>
    </row>
    <row r="526" spans="12:21" ht="15">
      <c r="L526"/>
      <c r="M526"/>
      <c r="T526"/>
      <c r="U526"/>
    </row>
    <row r="527" spans="12:21" ht="15">
      <c r="L527"/>
      <c r="M527"/>
      <c r="T527"/>
      <c r="U527"/>
    </row>
    <row r="528" spans="12:21" ht="15">
      <c r="L528"/>
      <c r="M528"/>
      <c r="T528"/>
      <c r="U528"/>
    </row>
    <row r="529" spans="12:21" ht="15">
      <c r="L529"/>
      <c r="M529"/>
      <c r="T529"/>
      <c r="U529"/>
    </row>
    <row r="530" spans="12:21" ht="15">
      <c r="L530"/>
      <c r="M530"/>
      <c r="T530"/>
      <c r="U530"/>
    </row>
    <row r="531" spans="12:21" ht="15">
      <c r="L531"/>
      <c r="M531"/>
      <c r="T531"/>
      <c r="U531"/>
    </row>
    <row r="532" spans="12:21" ht="15">
      <c r="L532"/>
      <c r="M532"/>
      <c r="T532"/>
      <c r="U532"/>
    </row>
    <row r="533" spans="12:21" ht="15">
      <c r="L533"/>
      <c r="M533"/>
      <c r="T533"/>
      <c r="U533"/>
    </row>
    <row r="534" spans="12:21" ht="15">
      <c r="L534"/>
      <c r="M534"/>
      <c r="T534"/>
      <c r="U534"/>
    </row>
    <row r="535" spans="12:21" ht="15">
      <c r="L535"/>
      <c r="M535"/>
      <c r="T535"/>
      <c r="U535"/>
    </row>
    <row r="536" spans="12:21" ht="15">
      <c r="L536"/>
      <c r="M536"/>
      <c r="T536"/>
      <c r="U536"/>
    </row>
    <row r="537" spans="12:21" ht="15">
      <c r="L537"/>
      <c r="M537"/>
      <c r="T537"/>
      <c r="U537"/>
    </row>
    <row r="538" spans="12:21" ht="15">
      <c r="L538"/>
      <c r="M538"/>
      <c r="T538"/>
      <c r="U538"/>
    </row>
    <row r="539" spans="12:21" ht="15">
      <c r="L539"/>
      <c r="M539"/>
      <c r="T539"/>
      <c r="U539"/>
    </row>
    <row r="540" spans="12:21" ht="15">
      <c r="L540"/>
      <c r="M540"/>
      <c r="T540"/>
      <c r="U540"/>
    </row>
    <row r="541" spans="12:21" ht="15">
      <c r="L541"/>
      <c r="M541"/>
      <c r="T541"/>
      <c r="U541"/>
    </row>
    <row r="542" spans="12:21" ht="15">
      <c r="L542"/>
      <c r="M542"/>
      <c r="T542"/>
      <c r="U542"/>
    </row>
    <row r="543" spans="12:21" ht="15">
      <c r="L543"/>
      <c r="M543"/>
      <c r="T543"/>
      <c r="U543"/>
    </row>
    <row r="544" spans="12:21" ht="15">
      <c r="L544"/>
      <c r="M544"/>
      <c r="T544"/>
      <c r="U544"/>
    </row>
    <row r="545" spans="12:21" ht="15">
      <c r="L545"/>
      <c r="M545"/>
      <c r="T545"/>
      <c r="U545"/>
    </row>
    <row r="546" spans="12:21" ht="15">
      <c r="L546"/>
      <c r="M546"/>
      <c r="T546"/>
      <c r="U546"/>
    </row>
    <row r="547" spans="12:21" ht="15">
      <c r="L547"/>
      <c r="M547"/>
      <c r="T547"/>
      <c r="U547"/>
    </row>
    <row r="548" spans="12:21" ht="15">
      <c r="L548"/>
      <c r="M548"/>
      <c r="T548"/>
      <c r="U548"/>
    </row>
    <row r="549" spans="12:21" ht="15">
      <c r="L549"/>
      <c r="M549"/>
      <c r="T549"/>
      <c r="U549"/>
    </row>
    <row r="550" spans="12:21" ht="15">
      <c r="L550"/>
      <c r="M550"/>
      <c r="T550"/>
      <c r="U550"/>
    </row>
    <row r="551" spans="12:21" ht="15">
      <c r="L551"/>
      <c r="M551"/>
      <c r="T551"/>
      <c r="U551"/>
    </row>
    <row r="552" spans="12:21" ht="15">
      <c r="L552"/>
      <c r="M552"/>
      <c r="T552"/>
      <c r="U552"/>
    </row>
    <row r="553" spans="12:21" ht="15">
      <c r="L553"/>
      <c r="M553"/>
      <c r="T553"/>
      <c r="U553"/>
    </row>
    <row r="554" spans="12:21" ht="15">
      <c r="L554"/>
      <c r="M554"/>
      <c r="T554"/>
      <c r="U554"/>
    </row>
    <row r="555" spans="12:21" ht="15">
      <c r="L555"/>
      <c r="M555"/>
      <c r="T555"/>
      <c r="U555"/>
    </row>
    <row r="556" spans="12:21" ht="15">
      <c r="L556"/>
      <c r="M556"/>
      <c r="T556"/>
      <c r="U556"/>
    </row>
    <row r="557" spans="12:21" ht="15">
      <c r="L557"/>
      <c r="M557"/>
      <c r="T557"/>
      <c r="U557"/>
    </row>
    <row r="558" spans="12:21" ht="15">
      <c r="L558"/>
      <c r="M558"/>
      <c r="T558"/>
      <c r="U558"/>
    </row>
    <row r="559" spans="12:21" ht="15">
      <c r="L559"/>
      <c r="M559"/>
      <c r="T559"/>
      <c r="U559"/>
    </row>
    <row r="560" spans="12:21" ht="15">
      <c r="L560"/>
      <c r="M560"/>
      <c r="T560"/>
      <c r="U560"/>
    </row>
    <row r="561" spans="12:21" ht="15">
      <c r="L561"/>
      <c r="M561"/>
      <c r="T561"/>
      <c r="U561"/>
    </row>
    <row r="562" spans="12:21" ht="15">
      <c r="L562"/>
      <c r="M562"/>
      <c r="T562"/>
      <c r="U562"/>
    </row>
    <row r="563" spans="12:21" ht="15">
      <c r="L563"/>
      <c r="M563"/>
      <c r="T563"/>
      <c r="U563"/>
    </row>
    <row r="564" spans="12:21" ht="15">
      <c r="L564"/>
      <c r="M564"/>
      <c r="T564"/>
      <c r="U564"/>
    </row>
    <row r="565" spans="12:21" ht="15">
      <c r="L565"/>
      <c r="M565"/>
      <c r="T565"/>
      <c r="U565"/>
    </row>
    <row r="566" spans="12:21" ht="15">
      <c r="L566"/>
      <c r="M566"/>
      <c r="T566"/>
      <c r="U566"/>
    </row>
    <row r="567" spans="12:21" ht="15">
      <c r="L567"/>
      <c r="M567"/>
      <c r="T567"/>
      <c r="U567"/>
    </row>
    <row r="568" spans="12:21" ht="15">
      <c r="L568"/>
      <c r="M568"/>
      <c r="T568"/>
      <c r="U568"/>
    </row>
    <row r="569" spans="12:21" ht="15">
      <c r="L569"/>
      <c r="M569"/>
      <c r="T569"/>
      <c r="U569"/>
    </row>
    <row r="570" spans="12:21" ht="15">
      <c r="L570"/>
      <c r="M570"/>
      <c r="T570"/>
      <c r="U570"/>
    </row>
    <row r="571" spans="12:21" ht="15">
      <c r="L571"/>
      <c r="M571"/>
      <c r="T571"/>
      <c r="U571"/>
    </row>
    <row r="572" spans="12:21" ht="15">
      <c r="L572"/>
      <c r="M572"/>
      <c r="T572"/>
      <c r="U572"/>
    </row>
    <row r="573" spans="12:21" ht="15">
      <c r="L573"/>
      <c r="M573"/>
      <c r="T573"/>
      <c r="U573"/>
    </row>
    <row r="574" spans="12:21" ht="15">
      <c r="L574"/>
      <c r="M574"/>
      <c r="T574"/>
      <c r="U574"/>
    </row>
    <row r="575" spans="12:21" ht="15">
      <c r="L575"/>
      <c r="M575"/>
      <c r="T575"/>
      <c r="U575"/>
    </row>
    <row r="576" spans="12:21" ht="15">
      <c r="L576"/>
      <c r="M576"/>
      <c r="T576"/>
      <c r="U576"/>
    </row>
    <row r="577" spans="12:21" ht="15">
      <c r="L577"/>
      <c r="M577"/>
      <c r="T577"/>
      <c r="U577"/>
    </row>
    <row r="578" spans="12:21" ht="15">
      <c r="L578"/>
      <c r="M578"/>
      <c r="T578"/>
      <c r="U578"/>
    </row>
    <row r="579" spans="12:21" ht="15">
      <c r="L579"/>
      <c r="M579"/>
      <c r="T579"/>
      <c r="U579"/>
    </row>
    <row r="580" spans="12:21" ht="15">
      <c r="L580"/>
      <c r="M580"/>
      <c r="T580"/>
      <c r="U580"/>
    </row>
    <row r="581" spans="12:21" ht="15">
      <c r="L581"/>
      <c r="M581"/>
      <c r="T581"/>
      <c r="U581"/>
    </row>
    <row r="582" spans="12:21" ht="15">
      <c r="L582"/>
      <c r="M582"/>
      <c r="T582"/>
      <c r="U582"/>
    </row>
    <row r="583" spans="12:21" ht="15">
      <c r="L583"/>
      <c r="M583"/>
      <c r="T583"/>
      <c r="U583"/>
    </row>
    <row r="584" spans="12:21" ht="15">
      <c r="L584"/>
      <c r="M584"/>
      <c r="T584"/>
      <c r="U584"/>
    </row>
    <row r="585" spans="12:21" ht="15">
      <c r="L585"/>
      <c r="M585"/>
      <c r="T585"/>
      <c r="U585"/>
    </row>
    <row r="586" spans="12:21" ht="15">
      <c r="L586"/>
      <c r="M586"/>
      <c r="T586"/>
      <c r="U586"/>
    </row>
    <row r="587" spans="12:21" ht="15">
      <c r="L587"/>
      <c r="M587"/>
      <c r="T587"/>
      <c r="U587"/>
    </row>
    <row r="588" spans="12:21" ht="15">
      <c r="L588"/>
      <c r="M588"/>
      <c r="T588"/>
      <c r="U588"/>
    </row>
    <row r="589" spans="12:21" ht="15">
      <c r="L589"/>
      <c r="M589"/>
      <c r="T589"/>
      <c r="U589"/>
    </row>
    <row r="590" spans="12:21" ht="15">
      <c r="L590"/>
      <c r="M590"/>
      <c r="T590"/>
      <c r="U590"/>
    </row>
    <row r="591" spans="12:21" ht="15">
      <c r="L591"/>
      <c r="M591"/>
      <c r="T591"/>
      <c r="U591"/>
    </row>
    <row r="592" spans="12:21" ht="15">
      <c r="L592"/>
      <c r="M592"/>
      <c r="T592"/>
      <c r="U592"/>
    </row>
    <row r="593" spans="12:21" ht="15">
      <c r="L593"/>
      <c r="M593"/>
      <c r="T593"/>
      <c r="U593"/>
    </row>
    <row r="594" spans="12:21" ht="15">
      <c r="L594"/>
      <c r="M594"/>
      <c r="T594"/>
      <c r="U594"/>
    </row>
    <row r="595" spans="12:21" ht="15">
      <c r="L595"/>
      <c r="M595"/>
      <c r="T595"/>
      <c r="U595"/>
    </row>
    <row r="596" spans="12:21" ht="15">
      <c r="L596"/>
      <c r="M596"/>
      <c r="T596"/>
      <c r="U596"/>
    </row>
    <row r="597" spans="12:21" ht="15">
      <c r="L597"/>
      <c r="M597"/>
      <c r="T597"/>
      <c r="U597"/>
    </row>
    <row r="598" spans="12:21" ht="15">
      <c r="L598"/>
      <c r="M598"/>
      <c r="T598"/>
      <c r="U598"/>
    </row>
    <row r="599" spans="12:21" ht="15">
      <c r="L599"/>
      <c r="M599"/>
      <c r="T599"/>
      <c r="U599"/>
    </row>
    <row r="600" spans="12:21" ht="15">
      <c r="L600"/>
      <c r="M600"/>
      <c r="T600"/>
      <c r="U600"/>
    </row>
    <row r="601" spans="12:21" ht="15">
      <c r="L601"/>
      <c r="M601"/>
      <c r="T601"/>
      <c r="U601"/>
    </row>
    <row r="602" spans="12:21" ht="15">
      <c r="L602"/>
      <c r="M602"/>
      <c r="T602"/>
      <c r="U602"/>
    </row>
    <row r="603" spans="12:21" ht="15">
      <c r="L603"/>
      <c r="M603"/>
      <c r="T603"/>
      <c r="U603"/>
    </row>
    <row r="604" spans="12:21" ht="15">
      <c r="L604"/>
      <c r="M604"/>
      <c r="T604"/>
      <c r="U604"/>
    </row>
    <row r="605" spans="12:21" ht="15">
      <c r="L605"/>
      <c r="M605"/>
      <c r="T605"/>
      <c r="U605"/>
    </row>
    <row r="606" spans="12:21" ht="15">
      <c r="L606"/>
      <c r="M606"/>
      <c r="T606"/>
      <c r="U606"/>
    </row>
    <row r="607" spans="12:21" ht="15">
      <c r="L607"/>
      <c r="M607"/>
      <c r="T607"/>
      <c r="U607"/>
    </row>
    <row r="608" spans="12:21" ht="15">
      <c r="L608"/>
      <c r="M608"/>
      <c r="T608"/>
      <c r="U608"/>
    </row>
    <row r="609" spans="12:21" ht="15">
      <c r="L609"/>
      <c r="M609"/>
      <c r="T609"/>
      <c r="U609"/>
    </row>
    <row r="610" spans="12:21" ht="15">
      <c r="L610"/>
      <c r="M610"/>
      <c r="T610"/>
      <c r="U610"/>
    </row>
    <row r="611" spans="12:21" ht="15">
      <c r="L611"/>
      <c r="M611"/>
      <c r="T611"/>
      <c r="U611"/>
    </row>
    <row r="612" spans="12:21" ht="15">
      <c r="L612"/>
      <c r="M612"/>
      <c r="T612"/>
      <c r="U612"/>
    </row>
    <row r="613" spans="12:21" ht="15">
      <c r="L613"/>
      <c r="M613"/>
      <c r="T613"/>
      <c r="U613"/>
    </row>
    <row r="614" spans="12:21" ht="15">
      <c r="L614"/>
      <c r="M614"/>
      <c r="T614"/>
      <c r="U614"/>
    </row>
    <row r="615" spans="12:21" ht="15">
      <c r="L615"/>
      <c r="M615"/>
      <c r="T615"/>
      <c r="U615"/>
    </row>
    <row r="616" spans="12:21" ht="15">
      <c r="L616"/>
      <c r="M616"/>
      <c r="T616"/>
      <c r="U616"/>
    </row>
    <row r="617" spans="12:21" ht="15">
      <c r="L617"/>
      <c r="M617"/>
      <c r="T617"/>
      <c r="U617"/>
    </row>
    <row r="618" spans="12:21" ht="15">
      <c r="L618"/>
      <c r="M618"/>
      <c r="T618"/>
      <c r="U618"/>
    </row>
    <row r="619" spans="12:21" ht="15">
      <c r="L619"/>
      <c r="M619"/>
      <c r="T619"/>
      <c r="U619"/>
    </row>
    <row r="620" spans="12:21" ht="15">
      <c r="L620"/>
      <c r="M620"/>
      <c r="T620"/>
      <c r="U620"/>
    </row>
    <row r="621" spans="12:21" ht="15">
      <c r="L621"/>
      <c r="M621"/>
      <c r="T621"/>
      <c r="U621"/>
    </row>
    <row r="622" spans="12:21" ht="15">
      <c r="L622"/>
      <c r="M622"/>
      <c r="T622"/>
      <c r="U622"/>
    </row>
    <row r="623" spans="12:21" ht="15">
      <c r="L623"/>
      <c r="M623"/>
      <c r="T623"/>
      <c r="U623"/>
    </row>
    <row r="624" spans="12:21" ht="15">
      <c r="L624"/>
      <c r="M624"/>
      <c r="T624"/>
      <c r="U624"/>
    </row>
    <row r="625" spans="12:21" ht="15">
      <c r="L625"/>
      <c r="M625"/>
      <c r="T625"/>
      <c r="U625"/>
    </row>
    <row r="626" spans="12:21" ht="15">
      <c r="L626"/>
      <c r="M626"/>
      <c r="T626"/>
      <c r="U626"/>
    </row>
    <row r="627" spans="12:21" ht="15">
      <c r="L627"/>
      <c r="M627"/>
      <c r="T627"/>
      <c r="U627"/>
    </row>
    <row r="628" spans="12:21" ht="15">
      <c r="L628"/>
      <c r="M628"/>
      <c r="T628"/>
      <c r="U628"/>
    </row>
    <row r="629" spans="12:21" ht="15">
      <c r="L629"/>
      <c r="M629"/>
      <c r="T629"/>
      <c r="U629"/>
    </row>
    <row r="630" spans="12:21" ht="15">
      <c r="L630"/>
      <c r="M630"/>
      <c r="T630"/>
      <c r="U630"/>
    </row>
    <row r="631" spans="12:21" ht="15">
      <c r="L631"/>
      <c r="M631"/>
      <c r="T631"/>
      <c r="U631"/>
    </row>
    <row r="632" spans="12:21" ht="15">
      <c r="L632"/>
      <c r="M632"/>
      <c r="T632"/>
      <c r="U632"/>
    </row>
    <row r="633" spans="12:21" ht="15">
      <c r="L633"/>
      <c r="M633"/>
      <c r="T633"/>
      <c r="U633"/>
    </row>
    <row r="634" spans="12:21" ht="15">
      <c r="L634"/>
      <c r="M634"/>
      <c r="T634"/>
      <c r="U634"/>
    </row>
    <row r="635" spans="12:21" ht="15">
      <c r="L635"/>
      <c r="M635"/>
      <c r="T635"/>
      <c r="U635"/>
    </row>
    <row r="636" spans="12:21" ht="15">
      <c r="L636"/>
      <c r="M636"/>
      <c r="T636"/>
      <c r="U636"/>
    </row>
    <row r="637" spans="12:21" ht="15">
      <c r="L637"/>
      <c r="M637"/>
      <c r="T637"/>
      <c r="U637"/>
    </row>
    <row r="638" spans="12:21" ht="15">
      <c r="L638"/>
      <c r="M638"/>
      <c r="T638"/>
      <c r="U638"/>
    </row>
    <row r="639" spans="12:21" ht="15">
      <c r="L639"/>
      <c r="M639"/>
      <c r="T639"/>
      <c r="U639"/>
    </row>
    <row r="640" spans="12:21" ht="15">
      <c r="L640"/>
      <c r="M640"/>
      <c r="T640"/>
      <c r="U640"/>
    </row>
    <row r="641" spans="12:21" ht="15">
      <c r="L641"/>
      <c r="M641"/>
      <c r="T641"/>
      <c r="U641"/>
    </row>
    <row r="642" spans="12:21" ht="15">
      <c r="L642"/>
      <c r="M642"/>
      <c r="T642"/>
      <c r="U642"/>
    </row>
    <row r="643" spans="12:21" ht="15">
      <c r="L643"/>
      <c r="M643"/>
      <c r="T643"/>
      <c r="U643"/>
    </row>
    <row r="644" spans="12:21" ht="15">
      <c r="L644"/>
      <c r="M644"/>
      <c r="T644"/>
      <c r="U644"/>
    </row>
    <row r="645" spans="12:21" ht="15">
      <c r="L645"/>
      <c r="M645"/>
      <c r="T645"/>
      <c r="U645"/>
    </row>
    <row r="646" spans="12:21" ht="15">
      <c r="L646"/>
      <c r="M646"/>
      <c r="T646"/>
      <c r="U646"/>
    </row>
    <row r="647" spans="12:21" ht="15">
      <c r="L647"/>
      <c r="M647"/>
      <c r="T647"/>
      <c r="U647"/>
    </row>
    <row r="648" spans="12:21" ht="15">
      <c r="L648"/>
      <c r="M648"/>
      <c r="T648"/>
      <c r="U648"/>
    </row>
    <row r="649" spans="12:21" ht="15">
      <c r="L649"/>
      <c r="M649"/>
      <c r="T649"/>
      <c r="U649"/>
    </row>
    <row r="650" spans="12:21" ht="15">
      <c r="L650"/>
      <c r="M650"/>
      <c r="T650"/>
      <c r="U650"/>
    </row>
    <row r="651" spans="12:21" ht="15">
      <c r="L651"/>
      <c r="M651"/>
      <c r="T651"/>
      <c r="U651"/>
    </row>
    <row r="652" spans="12:21" ht="15">
      <c r="L652"/>
      <c r="M652"/>
      <c r="T652"/>
      <c r="U652"/>
    </row>
    <row r="653" spans="12:21" ht="15">
      <c r="L653"/>
      <c r="M653"/>
      <c r="T653"/>
      <c r="U653"/>
    </row>
    <row r="654" spans="12:21" ht="15">
      <c r="L654"/>
      <c r="M654"/>
      <c r="T654"/>
      <c r="U654"/>
    </row>
    <row r="655" spans="12:21" ht="15">
      <c r="L655"/>
      <c r="M655"/>
      <c r="T655"/>
      <c r="U655"/>
    </row>
    <row r="656" spans="12:21" ht="15">
      <c r="L656"/>
      <c r="M656"/>
      <c r="T656"/>
      <c r="U656"/>
    </row>
    <row r="657" spans="12:21" ht="15">
      <c r="L657"/>
      <c r="M657"/>
      <c r="T657"/>
      <c r="U657"/>
    </row>
    <row r="658" spans="12:21" ht="15">
      <c r="L658"/>
      <c r="M658"/>
      <c r="T658"/>
      <c r="U658"/>
    </row>
    <row r="659" spans="12:21" ht="15">
      <c r="L659"/>
      <c r="M659"/>
      <c r="T659"/>
      <c r="U659"/>
    </row>
    <row r="660" spans="12:21" ht="15">
      <c r="L660"/>
      <c r="M660"/>
      <c r="T660"/>
      <c r="U660"/>
    </row>
    <row r="661" spans="12:21" ht="15">
      <c r="L661"/>
      <c r="M661"/>
      <c r="T661"/>
      <c r="U661"/>
    </row>
    <row r="662" spans="12:21" ht="15">
      <c r="L662"/>
      <c r="M662"/>
      <c r="T662"/>
      <c r="U662"/>
    </row>
    <row r="663" spans="12:21" ht="15">
      <c r="L663"/>
      <c r="M663"/>
      <c r="T663"/>
      <c r="U663"/>
    </row>
    <row r="664" spans="12:21" ht="15">
      <c r="L664"/>
      <c r="M664"/>
      <c r="T664"/>
      <c r="U664"/>
    </row>
    <row r="665" spans="12:21" ht="15">
      <c r="L665"/>
      <c r="M665"/>
      <c r="T665"/>
      <c r="U665"/>
    </row>
    <row r="666" spans="12:21" ht="15">
      <c r="L666"/>
      <c r="M666"/>
      <c r="T666"/>
      <c r="U666"/>
    </row>
    <row r="667" spans="12:21" ht="15">
      <c r="L667"/>
      <c r="M667"/>
      <c r="T667"/>
      <c r="U667"/>
    </row>
    <row r="668" spans="12:21" ht="15">
      <c r="L668"/>
      <c r="M668"/>
      <c r="T668"/>
      <c r="U668"/>
    </row>
    <row r="669" spans="12:21" ht="15">
      <c r="L669"/>
      <c r="M669"/>
      <c r="T669"/>
      <c r="U669"/>
    </row>
    <row r="670" spans="12:21" ht="15">
      <c r="L670"/>
      <c r="M670"/>
      <c r="T670"/>
      <c r="U670"/>
    </row>
    <row r="671" spans="12:21" ht="15">
      <c r="L671"/>
      <c r="M671"/>
      <c r="T671"/>
      <c r="U671"/>
    </row>
    <row r="672" spans="12:21" ht="15">
      <c r="L672"/>
      <c r="M672"/>
      <c r="T672"/>
      <c r="U672"/>
    </row>
    <row r="673" spans="12:21" ht="15">
      <c r="L673"/>
      <c r="M673"/>
      <c r="T673"/>
      <c r="U673"/>
    </row>
    <row r="674" spans="12:21" ht="15">
      <c r="L674"/>
      <c r="M674"/>
      <c r="T674"/>
      <c r="U674"/>
    </row>
    <row r="675" spans="12:21" ht="15">
      <c r="L675"/>
      <c r="M675"/>
      <c r="T675"/>
      <c r="U675"/>
    </row>
    <row r="676" spans="12:21" ht="15">
      <c r="L676"/>
      <c r="M676"/>
      <c r="T676"/>
      <c r="U676"/>
    </row>
    <row r="677" spans="12:21" ht="15">
      <c r="L677"/>
      <c r="M677"/>
      <c r="T677"/>
      <c r="U677"/>
    </row>
    <row r="678" spans="12:21" ht="15">
      <c r="L678"/>
      <c r="M678"/>
      <c r="T678"/>
      <c r="U678"/>
    </row>
    <row r="679" spans="12:21" ht="15">
      <c r="L679"/>
      <c r="M679"/>
      <c r="T679"/>
      <c r="U679"/>
    </row>
    <row r="680" spans="12:21" ht="15">
      <c r="L680"/>
      <c r="M680"/>
      <c r="T680"/>
      <c r="U680"/>
    </row>
    <row r="681" spans="12:21" ht="15">
      <c r="L681"/>
      <c r="M681"/>
      <c r="T681"/>
      <c r="U681"/>
    </row>
    <row r="682" spans="12:21" ht="15">
      <c r="L682"/>
      <c r="M682"/>
      <c r="T682"/>
      <c r="U682"/>
    </row>
    <row r="683" spans="12:21" ht="15">
      <c r="L683"/>
      <c r="M683"/>
      <c r="T683"/>
      <c r="U683"/>
    </row>
    <row r="684" spans="12:21" ht="15">
      <c r="L684"/>
      <c r="M684"/>
      <c r="T684"/>
      <c r="U684"/>
    </row>
    <row r="685" spans="12:21" ht="15">
      <c r="L685"/>
      <c r="M685"/>
      <c r="T685"/>
      <c r="U685"/>
    </row>
    <row r="686" spans="12:21" ht="15">
      <c r="L686"/>
      <c r="M686"/>
      <c r="T686"/>
      <c r="U686"/>
    </row>
    <row r="687" spans="12:21" ht="15">
      <c r="L687"/>
      <c r="M687"/>
      <c r="T687"/>
      <c r="U687"/>
    </row>
    <row r="688" spans="12:21" ht="15">
      <c r="L688"/>
      <c r="M688"/>
      <c r="T688"/>
      <c r="U688"/>
    </row>
    <row r="689" spans="12:21" ht="15">
      <c r="L689"/>
      <c r="M689"/>
      <c r="T689"/>
      <c r="U689"/>
    </row>
    <row r="690" spans="12:21" ht="15">
      <c r="L690"/>
      <c r="M690"/>
      <c r="T690"/>
      <c r="U690"/>
    </row>
    <row r="691" spans="12:21" ht="15">
      <c r="L691"/>
      <c r="M691"/>
      <c r="T691"/>
      <c r="U691"/>
    </row>
    <row r="692" spans="12:21" ht="15">
      <c r="L692"/>
      <c r="M692"/>
      <c r="T692"/>
      <c r="U692"/>
    </row>
    <row r="693" spans="12:21" ht="15">
      <c r="L693"/>
      <c r="M693"/>
      <c r="T693"/>
      <c r="U693"/>
    </row>
    <row r="694" spans="12:21" ht="15">
      <c r="L694"/>
      <c r="M694"/>
      <c r="T694"/>
      <c r="U694"/>
    </row>
    <row r="695" spans="12:21" ht="15">
      <c r="L695"/>
      <c r="M695"/>
      <c r="T695"/>
      <c r="U695"/>
    </row>
    <row r="696" spans="12:21" ht="15">
      <c r="L696"/>
      <c r="M696"/>
      <c r="T696"/>
      <c r="U696"/>
    </row>
    <row r="697" spans="12:21" ht="15">
      <c r="L697"/>
      <c r="M697"/>
      <c r="T697"/>
      <c r="U697"/>
    </row>
    <row r="698" spans="12:21" ht="15">
      <c r="L698"/>
      <c r="M698"/>
      <c r="T698"/>
      <c r="U698"/>
    </row>
    <row r="699" spans="12:21" ht="15">
      <c r="L699"/>
      <c r="M699"/>
      <c r="T699"/>
      <c r="U699"/>
    </row>
    <row r="700" spans="12:21" ht="15">
      <c r="L700"/>
      <c r="M700"/>
      <c r="T700"/>
      <c r="U700"/>
    </row>
    <row r="701" spans="12:21" ht="15">
      <c r="L701"/>
      <c r="M701"/>
      <c r="T701"/>
      <c r="U701"/>
    </row>
    <row r="702" spans="12:21" ht="15">
      <c r="L702"/>
      <c r="M702"/>
      <c r="T702"/>
      <c r="U702"/>
    </row>
    <row r="703" spans="12:21" ht="15">
      <c r="L703"/>
      <c r="M703"/>
      <c r="T703"/>
      <c r="U703"/>
    </row>
    <row r="704" spans="12:21" ht="15">
      <c r="L704"/>
      <c r="M704"/>
      <c r="T704"/>
      <c r="U704"/>
    </row>
    <row r="705" spans="12:21" ht="15">
      <c r="L705"/>
      <c r="M705"/>
      <c r="T705"/>
      <c r="U705"/>
    </row>
    <row r="706" spans="12:21" ht="15">
      <c r="L706"/>
      <c r="M706"/>
      <c r="T706"/>
      <c r="U706"/>
    </row>
    <row r="707" spans="12:21" ht="15">
      <c r="L707"/>
      <c r="M707"/>
      <c r="T707"/>
      <c r="U707"/>
    </row>
    <row r="708" spans="12:21" ht="15">
      <c r="L708"/>
      <c r="M708"/>
      <c r="T708"/>
      <c r="U708"/>
    </row>
    <row r="709" spans="12:21" ht="15">
      <c r="L709"/>
      <c r="M709"/>
      <c r="T709"/>
      <c r="U709"/>
    </row>
    <row r="710" spans="12:21" ht="15">
      <c r="L710"/>
      <c r="M710"/>
      <c r="T710"/>
      <c r="U710"/>
    </row>
    <row r="711" spans="12:21" ht="15">
      <c r="L711"/>
      <c r="M711"/>
      <c r="T711"/>
      <c r="U711"/>
    </row>
    <row r="712" spans="12:21" ht="15">
      <c r="L712"/>
      <c r="M712"/>
      <c r="T712"/>
      <c r="U712"/>
    </row>
    <row r="713" spans="12:21" ht="15">
      <c r="L713"/>
      <c r="M713"/>
      <c r="T713"/>
      <c r="U713"/>
    </row>
    <row r="714" spans="12:21" ht="15">
      <c r="L714"/>
      <c r="M714"/>
      <c r="T714"/>
      <c r="U714"/>
    </row>
    <row r="715" spans="12:21" ht="15">
      <c r="L715"/>
      <c r="M715"/>
      <c r="T715"/>
      <c r="U715"/>
    </row>
    <row r="716" spans="12:21" ht="15">
      <c r="L716"/>
      <c r="M716"/>
      <c r="T716"/>
      <c r="U716"/>
    </row>
    <row r="717" spans="12:21" ht="15">
      <c r="L717"/>
      <c r="M717"/>
      <c r="T717"/>
      <c r="U717"/>
    </row>
    <row r="718" spans="12:21" ht="15">
      <c r="L718"/>
      <c r="M718"/>
      <c r="T718"/>
      <c r="U718"/>
    </row>
    <row r="719" spans="12:21" ht="15">
      <c r="L719"/>
      <c r="M719"/>
      <c r="T719"/>
      <c r="U719"/>
    </row>
    <row r="720" spans="12:21" ht="15">
      <c r="L720"/>
      <c r="M720"/>
      <c r="T720"/>
      <c r="U720"/>
    </row>
    <row r="721" spans="12:21" ht="15">
      <c r="L721"/>
      <c r="M721"/>
      <c r="T721"/>
      <c r="U721"/>
    </row>
    <row r="722" spans="12:21" ht="15">
      <c r="L722"/>
      <c r="M722"/>
      <c r="T722"/>
      <c r="U722"/>
    </row>
    <row r="723" spans="12:21" ht="15">
      <c r="L723"/>
      <c r="M723"/>
      <c r="T723"/>
      <c r="U723"/>
    </row>
    <row r="724" spans="12:21" ht="15">
      <c r="L724"/>
      <c r="M724"/>
      <c r="T724"/>
      <c r="U724"/>
    </row>
    <row r="725" spans="12:21" ht="15">
      <c r="L725"/>
      <c r="M725"/>
      <c r="T725"/>
      <c r="U725"/>
    </row>
    <row r="726" spans="12:21" ht="15">
      <c r="L726"/>
      <c r="M726"/>
      <c r="T726"/>
      <c r="U726"/>
    </row>
    <row r="727" spans="12:21" ht="15">
      <c r="L727"/>
      <c r="M727"/>
      <c r="T727"/>
      <c r="U727"/>
    </row>
    <row r="728" spans="12:21" ht="15">
      <c r="L728"/>
      <c r="M728"/>
      <c r="T728"/>
      <c r="U728"/>
    </row>
    <row r="729" spans="12:21" ht="15">
      <c r="L729"/>
      <c r="M729"/>
      <c r="T729"/>
      <c r="U729"/>
    </row>
    <row r="730" spans="12:21" ht="15">
      <c r="L730"/>
      <c r="M730"/>
      <c r="T730"/>
      <c r="U730"/>
    </row>
    <row r="731" spans="12:21" ht="15">
      <c r="L731"/>
      <c r="M731"/>
      <c r="T731"/>
      <c r="U731"/>
    </row>
    <row r="732" spans="12:21" ht="15">
      <c r="L732"/>
      <c r="M732"/>
      <c r="T732"/>
      <c r="U732"/>
    </row>
    <row r="733" spans="12:21" ht="15">
      <c r="L733"/>
      <c r="M733"/>
      <c r="T733"/>
      <c r="U733"/>
    </row>
    <row r="734" spans="12:21" ht="15">
      <c r="L734"/>
      <c r="M734"/>
      <c r="T734"/>
      <c r="U734"/>
    </row>
    <row r="735" spans="12:21" ht="15">
      <c r="L735"/>
      <c r="M735"/>
      <c r="T735"/>
      <c r="U735"/>
    </row>
    <row r="736" spans="12:21" ht="15">
      <c r="L736"/>
      <c r="M736"/>
      <c r="T736"/>
      <c r="U736"/>
    </row>
    <row r="737" spans="12:21" ht="15">
      <c r="L737"/>
      <c r="M737"/>
      <c r="T737"/>
      <c r="U737"/>
    </row>
    <row r="738" spans="12:21" ht="15">
      <c r="L738"/>
      <c r="M738"/>
      <c r="T738"/>
      <c r="U738"/>
    </row>
    <row r="739" spans="12:21" ht="15">
      <c r="L739"/>
      <c r="M739"/>
      <c r="T739"/>
      <c r="U739"/>
    </row>
    <row r="740" spans="12:21" ht="15">
      <c r="L740"/>
      <c r="M740"/>
      <c r="T740"/>
      <c r="U740"/>
    </row>
    <row r="741" spans="12:21" ht="15">
      <c r="L741"/>
      <c r="M741"/>
      <c r="T741"/>
      <c r="U741"/>
    </row>
    <row r="742" spans="12:21" ht="15">
      <c r="L742"/>
      <c r="M742"/>
      <c r="T742"/>
      <c r="U742"/>
    </row>
    <row r="743" spans="12:21" ht="15">
      <c r="L743"/>
      <c r="M743"/>
      <c r="T743"/>
      <c r="U743"/>
    </row>
    <row r="744" spans="12:21" ht="15">
      <c r="L744"/>
      <c r="M744"/>
      <c r="T744"/>
      <c r="U744"/>
    </row>
    <row r="745" spans="12:21" ht="15">
      <c r="L745"/>
      <c r="M745"/>
      <c r="T745"/>
      <c r="U745"/>
    </row>
    <row r="746" spans="12:21" ht="15">
      <c r="L746"/>
      <c r="M746"/>
      <c r="T746"/>
      <c r="U746"/>
    </row>
    <row r="747" spans="12:21" ht="15">
      <c r="L747"/>
      <c r="M747"/>
      <c r="T747"/>
      <c r="U747"/>
    </row>
    <row r="748" spans="12:21" ht="15">
      <c r="L748"/>
      <c r="M748"/>
      <c r="T748"/>
      <c r="U748"/>
    </row>
    <row r="749" spans="12:21" ht="15">
      <c r="L749"/>
      <c r="M749"/>
      <c r="T749"/>
      <c r="U749"/>
    </row>
    <row r="750" spans="12:21" ht="15">
      <c r="L750"/>
      <c r="M750"/>
      <c r="T750"/>
      <c r="U750"/>
    </row>
    <row r="751" spans="12:21" ht="15">
      <c r="L751"/>
      <c r="M751"/>
      <c r="T751"/>
      <c r="U751"/>
    </row>
    <row r="752" spans="12:21" ht="15">
      <c r="L752"/>
      <c r="M752"/>
      <c r="T752"/>
      <c r="U752"/>
    </row>
    <row r="753" spans="12:21" ht="15">
      <c r="L753"/>
      <c r="M753"/>
      <c r="T753"/>
      <c r="U753"/>
    </row>
    <row r="754" spans="12:21" ht="15">
      <c r="L754"/>
      <c r="M754"/>
      <c r="T754"/>
      <c r="U754"/>
    </row>
    <row r="755" spans="12:21" ht="15">
      <c r="L755"/>
      <c r="M755"/>
      <c r="T755"/>
      <c r="U755"/>
    </row>
    <row r="756" spans="12:21" ht="15">
      <c r="L756"/>
      <c r="M756"/>
      <c r="T756"/>
      <c r="U756"/>
    </row>
    <row r="757" spans="12:21" ht="15">
      <c r="L757"/>
      <c r="M757"/>
      <c r="T757"/>
      <c r="U757"/>
    </row>
    <row r="758" spans="12:21" ht="15">
      <c r="L758"/>
      <c r="M758"/>
      <c r="T758"/>
      <c r="U758"/>
    </row>
    <row r="759" spans="12:21" ht="15">
      <c r="L759"/>
      <c r="M759"/>
      <c r="T759"/>
      <c r="U759"/>
    </row>
    <row r="760" spans="12:21" ht="15">
      <c r="L760"/>
      <c r="M760"/>
      <c r="T760"/>
      <c r="U760"/>
    </row>
    <row r="761" spans="12:21" ht="15">
      <c r="L761"/>
      <c r="M761"/>
      <c r="T761"/>
      <c r="U761"/>
    </row>
    <row r="762" spans="12:21" ht="15">
      <c r="L762"/>
      <c r="M762"/>
      <c r="T762"/>
      <c r="U762"/>
    </row>
    <row r="763" spans="12:21" ht="15">
      <c r="L763"/>
      <c r="M763"/>
      <c r="T763"/>
      <c r="U763"/>
    </row>
    <row r="764" spans="12:21" ht="15">
      <c r="L764"/>
      <c r="M764"/>
      <c r="T764"/>
      <c r="U764"/>
    </row>
    <row r="765" spans="12:21" ht="15">
      <c r="L765"/>
      <c r="M765"/>
      <c r="T765"/>
      <c r="U765"/>
    </row>
    <row r="766" spans="12:21" ht="15">
      <c r="L766"/>
      <c r="M766"/>
      <c r="T766"/>
      <c r="U766"/>
    </row>
    <row r="767" spans="12:21" ht="15">
      <c r="L767"/>
      <c r="M767"/>
      <c r="T767"/>
      <c r="U767"/>
    </row>
    <row r="768" spans="12:21" ht="15">
      <c r="L768"/>
      <c r="M768"/>
      <c r="T768"/>
      <c r="U768"/>
    </row>
    <row r="769" spans="12:21" ht="15">
      <c r="L769"/>
      <c r="M769"/>
      <c r="T769"/>
      <c r="U769"/>
    </row>
    <row r="770" spans="12:21" ht="15">
      <c r="L770"/>
      <c r="M770"/>
      <c r="T770"/>
      <c r="U770"/>
    </row>
    <row r="771" spans="12:21" ht="15">
      <c r="L771"/>
      <c r="M771"/>
      <c r="T771"/>
      <c r="U771"/>
    </row>
    <row r="772" spans="12:21" ht="15">
      <c r="L772"/>
      <c r="M772"/>
      <c r="T772"/>
      <c r="U772"/>
    </row>
    <row r="773" spans="12:21" ht="15">
      <c r="L773"/>
      <c r="M773"/>
      <c r="T773"/>
      <c r="U773"/>
    </row>
    <row r="774" spans="12:21" ht="15">
      <c r="L774"/>
      <c r="M774"/>
      <c r="T774"/>
      <c r="U774"/>
    </row>
    <row r="775" spans="12:21" ht="15">
      <c r="L775"/>
      <c r="M775"/>
      <c r="T775"/>
      <c r="U775"/>
    </row>
    <row r="776" spans="12:21" ht="15">
      <c r="L776"/>
      <c r="M776"/>
      <c r="T776"/>
      <c r="U776"/>
    </row>
    <row r="777" spans="12:21" ht="15">
      <c r="L777"/>
      <c r="M777"/>
      <c r="T777"/>
      <c r="U777"/>
    </row>
    <row r="778" spans="12:21" ht="15">
      <c r="L778"/>
      <c r="M778"/>
      <c r="T778"/>
      <c r="U778"/>
    </row>
    <row r="779" spans="12:21" ht="15">
      <c r="L779"/>
      <c r="M779"/>
      <c r="T779"/>
      <c r="U779"/>
    </row>
    <row r="780" spans="12:21" ht="15">
      <c r="L780"/>
      <c r="M780"/>
      <c r="T780"/>
      <c r="U780"/>
    </row>
    <row r="781" spans="12:21" ht="15">
      <c r="L781"/>
      <c r="M781"/>
      <c r="T781"/>
      <c r="U781"/>
    </row>
    <row r="782" spans="12:21" ht="15">
      <c r="L782"/>
      <c r="M782"/>
      <c r="T782"/>
      <c r="U782"/>
    </row>
    <row r="783" spans="12:21" ht="15">
      <c r="L783"/>
      <c r="M783"/>
      <c r="T783"/>
      <c r="U783"/>
    </row>
    <row r="784" spans="12:21" ht="15">
      <c r="L784"/>
      <c r="M784"/>
      <c r="T784"/>
      <c r="U784"/>
    </row>
    <row r="785" spans="12:21" ht="15">
      <c r="L785"/>
      <c r="M785"/>
      <c r="T785"/>
      <c r="U785"/>
    </row>
    <row r="786" spans="12:21" ht="15">
      <c r="L786"/>
      <c r="M786"/>
      <c r="T786"/>
      <c r="U786"/>
    </row>
    <row r="787" spans="12:21" ht="15">
      <c r="L787"/>
      <c r="M787"/>
      <c r="T787"/>
      <c r="U787"/>
    </row>
    <row r="788" spans="12:21" ht="15">
      <c r="L788"/>
      <c r="M788"/>
      <c r="T788"/>
      <c r="U788"/>
    </row>
    <row r="789" spans="12:21" ht="15">
      <c r="L789"/>
      <c r="M789"/>
      <c r="T789"/>
      <c r="U789"/>
    </row>
    <row r="790" spans="12:21" ht="15">
      <c r="L790"/>
      <c r="M790"/>
      <c r="T790"/>
      <c r="U790"/>
    </row>
    <row r="791" spans="12:21" ht="15">
      <c r="L791"/>
      <c r="M791"/>
      <c r="T791"/>
      <c r="U791"/>
    </row>
    <row r="792" spans="12:21" ht="15">
      <c r="L792"/>
      <c r="M792"/>
      <c r="T792"/>
      <c r="U792"/>
    </row>
    <row r="793" spans="12:21" ht="15">
      <c r="L793"/>
      <c r="M793"/>
      <c r="T793"/>
      <c r="U793"/>
    </row>
    <row r="794" spans="12:21" ht="15">
      <c r="L794"/>
      <c r="M794"/>
      <c r="T794"/>
      <c r="U794"/>
    </row>
    <row r="795" spans="12:21" ht="15">
      <c r="L795"/>
      <c r="M795"/>
      <c r="T795"/>
      <c r="U795"/>
    </row>
    <row r="796" spans="12:21" ht="15">
      <c r="L796"/>
      <c r="M796"/>
      <c r="T796"/>
      <c r="U796"/>
    </row>
    <row r="797" spans="12:21" ht="15">
      <c r="L797"/>
      <c r="M797"/>
      <c r="T797"/>
      <c r="U797"/>
    </row>
    <row r="798" spans="12:21" ht="15">
      <c r="L798"/>
      <c r="M798"/>
      <c r="T798"/>
      <c r="U798"/>
    </row>
    <row r="799" spans="12:21" ht="15">
      <c r="L799"/>
      <c r="M799"/>
      <c r="T799"/>
      <c r="U799"/>
    </row>
    <row r="800" spans="12:21" ht="15">
      <c r="L800"/>
      <c r="M800"/>
      <c r="T800"/>
      <c r="U800"/>
    </row>
    <row r="801" spans="12:21" ht="15">
      <c r="L801"/>
      <c r="M801"/>
      <c r="T801"/>
      <c r="U801"/>
    </row>
    <row r="802" spans="12:21" ht="15">
      <c r="L802"/>
      <c r="M802"/>
      <c r="T802"/>
      <c r="U802"/>
    </row>
    <row r="803" spans="12:21" ht="15">
      <c r="L803"/>
      <c r="M803"/>
      <c r="T803"/>
      <c r="U803"/>
    </row>
    <row r="804" spans="12:21" ht="15">
      <c r="L804"/>
      <c r="M804"/>
      <c r="T804"/>
      <c r="U804"/>
    </row>
    <row r="805" spans="12:21" ht="15">
      <c r="L805"/>
      <c r="M805"/>
      <c r="T805"/>
      <c r="U805"/>
    </row>
    <row r="806" spans="12:21" ht="15">
      <c r="L806"/>
      <c r="M806"/>
      <c r="T806"/>
      <c r="U806"/>
    </row>
    <row r="807" spans="12:21" ht="15">
      <c r="L807"/>
      <c r="M807"/>
      <c r="T807"/>
      <c r="U807"/>
    </row>
    <row r="808" spans="12:21" ht="15">
      <c r="L808"/>
      <c r="M808"/>
      <c r="T808"/>
      <c r="U808"/>
    </row>
    <row r="809" spans="12:21" ht="15">
      <c r="L809"/>
      <c r="M809"/>
      <c r="T809"/>
      <c r="U809"/>
    </row>
    <row r="810" spans="12:21" ht="15">
      <c r="L810"/>
      <c r="M810"/>
      <c r="T810"/>
      <c r="U810"/>
    </row>
    <row r="811" spans="12:21" ht="15">
      <c r="L811"/>
      <c r="M811"/>
      <c r="T811"/>
      <c r="U811"/>
    </row>
    <row r="812" spans="12:21" ht="15">
      <c r="L812"/>
      <c r="M812"/>
      <c r="T812"/>
      <c r="U812"/>
    </row>
    <row r="813" spans="12:21" ht="15">
      <c r="L813"/>
      <c r="M813"/>
      <c r="T813"/>
      <c r="U813"/>
    </row>
    <row r="814" spans="12:21" ht="15">
      <c r="L814"/>
      <c r="M814"/>
      <c r="T814"/>
      <c r="U814"/>
    </row>
    <row r="815" spans="12:21" ht="15">
      <c r="L815"/>
      <c r="M815"/>
      <c r="T815"/>
      <c r="U815"/>
    </row>
    <row r="816" spans="12:21" ht="15">
      <c r="L816"/>
      <c r="M816"/>
      <c r="T816"/>
      <c r="U816"/>
    </row>
    <row r="817" spans="12:21" ht="15">
      <c r="L817"/>
      <c r="M817"/>
      <c r="T817"/>
      <c r="U817"/>
    </row>
    <row r="818" spans="12:21" ht="15">
      <c r="L818"/>
      <c r="M818"/>
      <c r="T818"/>
      <c r="U818"/>
    </row>
    <row r="819" spans="12:21" ht="15">
      <c r="L819"/>
      <c r="M819"/>
      <c r="T819"/>
      <c r="U819"/>
    </row>
    <row r="820" spans="12:21" ht="15">
      <c r="L820"/>
      <c r="M820"/>
      <c r="T820"/>
      <c r="U820"/>
    </row>
    <row r="821" spans="12:21" ht="15">
      <c r="L821"/>
      <c r="M821"/>
      <c r="T821"/>
      <c r="U821"/>
    </row>
    <row r="822" spans="12:21" ht="15">
      <c r="L822"/>
      <c r="M822"/>
      <c r="T822"/>
      <c r="U822"/>
    </row>
    <row r="823" spans="12:21" ht="15">
      <c r="L823"/>
      <c r="M823"/>
      <c r="T823"/>
      <c r="U823"/>
    </row>
    <row r="824" spans="12:21" ht="15">
      <c r="L824"/>
      <c r="M824"/>
      <c r="T824"/>
      <c r="U824"/>
    </row>
    <row r="825" spans="12:21" ht="15">
      <c r="L825"/>
      <c r="M825"/>
      <c r="T825"/>
      <c r="U825"/>
    </row>
    <row r="826" spans="12:21" ht="15">
      <c r="L826"/>
      <c r="M826"/>
      <c r="T826"/>
      <c r="U826"/>
    </row>
    <row r="827" spans="12:21" ht="15">
      <c r="L827"/>
      <c r="M827"/>
      <c r="T827"/>
      <c r="U827"/>
    </row>
    <row r="828" spans="12:21" ht="15">
      <c r="L828"/>
      <c r="M828"/>
      <c r="T828"/>
      <c r="U828"/>
    </row>
    <row r="829" spans="12:21" ht="15">
      <c r="L829"/>
      <c r="M829"/>
      <c r="T829"/>
      <c r="U829"/>
    </row>
    <row r="830" spans="12:21" ht="15">
      <c r="L830"/>
      <c r="M830"/>
      <c r="T830"/>
      <c r="U830"/>
    </row>
    <row r="831" spans="12:21" ht="15">
      <c r="L831"/>
      <c r="M831"/>
      <c r="T831"/>
      <c r="U831"/>
    </row>
    <row r="832" spans="12:21" ht="15">
      <c r="L832"/>
      <c r="M832"/>
      <c r="T832"/>
      <c r="U832"/>
    </row>
    <row r="833" spans="12:21" ht="15">
      <c r="L833"/>
      <c r="M833"/>
      <c r="T833"/>
      <c r="U833"/>
    </row>
    <row r="834" spans="12:21" ht="15">
      <c r="L834"/>
      <c r="M834"/>
      <c r="T834"/>
      <c r="U834"/>
    </row>
    <row r="835" spans="12:21" ht="15">
      <c r="L835"/>
      <c r="M835"/>
      <c r="T835"/>
      <c r="U835"/>
    </row>
    <row r="836" spans="12:21" ht="15">
      <c r="L836"/>
      <c r="M836"/>
      <c r="T836"/>
      <c r="U836"/>
    </row>
    <row r="837" spans="12:21" ht="15">
      <c r="L837"/>
      <c r="M837"/>
      <c r="T837"/>
      <c r="U837"/>
    </row>
    <row r="838" spans="12:21" ht="15">
      <c r="L838"/>
      <c r="M838"/>
      <c r="T838"/>
      <c r="U838"/>
    </row>
    <row r="839" spans="12:21" ht="15">
      <c r="L839"/>
      <c r="M839"/>
      <c r="T839"/>
      <c r="U839"/>
    </row>
    <row r="840" spans="12:21" ht="15">
      <c r="L840"/>
      <c r="M840"/>
      <c r="T840"/>
      <c r="U840"/>
    </row>
    <row r="841" spans="12:21" ht="15">
      <c r="L841"/>
      <c r="M841"/>
      <c r="T841"/>
      <c r="U841"/>
    </row>
    <row r="842" spans="12:21" ht="15">
      <c r="L842"/>
      <c r="M842"/>
      <c r="T842"/>
      <c r="U842"/>
    </row>
    <row r="843" spans="12:21" ht="15">
      <c r="L843"/>
      <c r="M843"/>
      <c r="T843"/>
      <c r="U843"/>
    </row>
    <row r="844" spans="12:21" ht="15">
      <c r="L844"/>
      <c r="M844"/>
      <c r="T844"/>
      <c r="U844"/>
    </row>
    <row r="845" spans="12:21" ht="15">
      <c r="L845"/>
      <c r="M845"/>
      <c r="T845"/>
      <c r="U845"/>
    </row>
    <row r="846" spans="12:21" ht="15">
      <c r="L846"/>
      <c r="M846"/>
      <c r="T846"/>
      <c r="U846"/>
    </row>
    <row r="847" spans="12:21" ht="15">
      <c r="L847"/>
      <c r="M847"/>
      <c r="T847"/>
      <c r="U847"/>
    </row>
    <row r="848" spans="12:21" ht="15">
      <c r="L848"/>
      <c r="M848"/>
      <c r="T848"/>
      <c r="U848"/>
    </row>
    <row r="849" spans="12:21" ht="15">
      <c r="L849"/>
      <c r="M849"/>
      <c r="T849"/>
      <c r="U849"/>
    </row>
    <row r="850" spans="12:21" ht="15">
      <c r="L850"/>
      <c r="M850"/>
      <c r="T850"/>
      <c r="U850"/>
    </row>
    <row r="851" spans="12:21" ht="15">
      <c r="L851"/>
      <c r="M851"/>
      <c r="T851"/>
      <c r="U851"/>
    </row>
    <row r="852" spans="12:21" ht="15">
      <c r="L852"/>
      <c r="M852"/>
      <c r="T852"/>
      <c r="U852"/>
    </row>
    <row r="853" spans="12:21" ht="15">
      <c r="L853"/>
      <c r="M853"/>
      <c r="T853"/>
      <c r="U853"/>
    </row>
    <row r="854" spans="12:21" ht="15">
      <c r="L854"/>
      <c r="M854"/>
      <c r="T854"/>
      <c r="U854"/>
    </row>
    <row r="855" spans="12:21" ht="15">
      <c r="L855"/>
      <c r="M855"/>
      <c r="T855"/>
      <c r="U855"/>
    </row>
    <row r="856" spans="12:21" ht="15">
      <c r="L856"/>
      <c r="M856"/>
      <c r="T856"/>
      <c r="U856"/>
    </row>
    <row r="857" spans="12:21" ht="15">
      <c r="L857"/>
      <c r="M857"/>
      <c r="T857"/>
      <c r="U857"/>
    </row>
    <row r="858" spans="12:21" ht="15">
      <c r="L858"/>
      <c r="M858"/>
      <c r="T858"/>
      <c r="U858"/>
    </row>
    <row r="859" spans="12:21" ht="15">
      <c r="L859"/>
      <c r="M859"/>
      <c r="T859"/>
      <c r="U859"/>
    </row>
    <row r="860" spans="12:21" ht="15">
      <c r="L860"/>
      <c r="M860"/>
      <c r="T860"/>
      <c r="U860"/>
    </row>
    <row r="861" spans="12:21" ht="15">
      <c r="L861"/>
      <c r="M861"/>
      <c r="T861"/>
      <c r="U861"/>
    </row>
    <row r="862" spans="12:21" ht="15">
      <c r="L862"/>
      <c r="M862"/>
      <c r="T862"/>
      <c r="U862"/>
    </row>
    <row r="863" spans="12:21" ht="15">
      <c r="L863"/>
      <c r="M863"/>
      <c r="T863"/>
      <c r="U863"/>
    </row>
    <row r="864" spans="12:21" ht="15">
      <c r="L864"/>
      <c r="M864"/>
      <c r="T864"/>
      <c r="U864"/>
    </row>
    <row r="865" spans="12:21" ht="15">
      <c r="L865"/>
      <c r="M865"/>
      <c r="T865"/>
      <c r="U865"/>
    </row>
    <row r="866" spans="12:21" ht="15">
      <c r="L866"/>
      <c r="M866"/>
      <c r="T866"/>
      <c r="U866"/>
    </row>
    <row r="867" spans="12:21" ht="15">
      <c r="L867"/>
      <c r="M867"/>
      <c r="T867"/>
      <c r="U867"/>
    </row>
    <row r="868" spans="12:21" ht="15">
      <c r="L868"/>
      <c r="M868"/>
      <c r="T868"/>
      <c r="U868"/>
    </row>
    <row r="869" spans="12:21" ht="15">
      <c r="L869"/>
      <c r="M869"/>
      <c r="T869"/>
      <c r="U869"/>
    </row>
    <row r="870" spans="12:21" ht="15">
      <c r="L870"/>
      <c r="M870"/>
      <c r="T870"/>
      <c r="U870"/>
    </row>
    <row r="871" spans="12:21" ht="15">
      <c r="L871"/>
      <c r="M871"/>
      <c r="T871"/>
      <c r="U871"/>
    </row>
    <row r="872" spans="12:21" ht="15">
      <c r="L872"/>
      <c r="M872"/>
      <c r="T872"/>
      <c r="U872"/>
    </row>
    <row r="873" spans="12:21" ht="15">
      <c r="L873"/>
      <c r="M873"/>
      <c r="T873"/>
      <c r="U873"/>
    </row>
    <row r="874" spans="12:21" ht="15">
      <c r="L874"/>
      <c r="M874"/>
      <c r="T874"/>
      <c r="U874"/>
    </row>
    <row r="875" spans="12:21" ht="15">
      <c r="L875"/>
      <c r="M875"/>
      <c r="T875"/>
      <c r="U875"/>
    </row>
    <row r="876" spans="12:21" ht="15">
      <c r="L876"/>
      <c r="M876"/>
      <c r="T876"/>
      <c r="U876"/>
    </row>
    <row r="877" spans="12:21" ht="15">
      <c r="L877"/>
      <c r="M877"/>
      <c r="T877"/>
      <c r="U877"/>
    </row>
    <row r="878" spans="12:21" ht="15">
      <c r="L878"/>
      <c r="M878"/>
      <c r="T878"/>
      <c r="U878"/>
    </row>
    <row r="879" spans="12:21" ht="15">
      <c r="L879"/>
      <c r="M879"/>
      <c r="T879"/>
      <c r="U879"/>
    </row>
    <row r="880" spans="12:21" ht="15">
      <c r="L880"/>
      <c r="M880"/>
      <c r="T880"/>
      <c r="U880"/>
    </row>
    <row r="881" spans="12:21" ht="15">
      <c r="L881"/>
      <c r="M881"/>
      <c r="T881"/>
      <c r="U881"/>
    </row>
    <row r="882" spans="12:21" ht="15">
      <c r="L882"/>
      <c r="M882"/>
      <c r="T882"/>
      <c r="U882"/>
    </row>
    <row r="883" spans="12:21" ht="15">
      <c r="L883"/>
      <c r="M883"/>
      <c r="T883"/>
      <c r="U883"/>
    </row>
    <row r="884" spans="12:21" ht="15">
      <c r="L884"/>
      <c r="M884"/>
      <c r="T884"/>
      <c r="U884"/>
    </row>
    <row r="885" spans="12:21" ht="15">
      <c r="L885"/>
      <c r="M885"/>
      <c r="T885"/>
      <c r="U885"/>
    </row>
    <row r="886" spans="12:21" ht="15">
      <c r="L886"/>
      <c r="M886"/>
      <c r="T886"/>
      <c r="U886"/>
    </row>
    <row r="887" spans="12:21" ht="15">
      <c r="L887"/>
      <c r="M887"/>
      <c r="T887"/>
      <c r="U887"/>
    </row>
    <row r="888" spans="12:21" ht="15">
      <c r="L888"/>
      <c r="M888"/>
      <c r="T888"/>
      <c r="U888"/>
    </row>
    <row r="889" spans="12:21" ht="15">
      <c r="L889"/>
      <c r="M889"/>
      <c r="T889"/>
      <c r="U889"/>
    </row>
    <row r="890" spans="12:21" ht="15">
      <c r="L890"/>
      <c r="M890"/>
      <c r="T890"/>
      <c r="U890"/>
    </row>
    <row r="891" spans="12:21" ht="15">
      <c r="L891"/>
      <c r="M891"/>
      <c r="T891"/>
      <c r="U891"/>
    </row>
    <row r="892" spans="12:21" ht="15">
      <c r="L892"/>
      <c r="M892"/>
      <c r="T892"/>
      <c r="U892"/>
    </row>
    <row r="893" spans="12:21" ht="15">
      <c r="L893"/>
      <c r="M893"/>
      <c r="T893"/>
      <c r="U893"/>
    </row>
    <row r="894" spans="12:21" ht="15">
      <c r="L894"/>
      <c r="M894"/>
      <c r="T894"/>
      <c r="U894"/>
    </row>
    <row r="895" spans="12:21" ht="15">
      <c r="L895"/>
      <c r="M895"/>
      <c r="T895"/>
      <c r="U895"/>
    </row>
    <row r="896" spans="12:21" ht="15">
      <c r="L896"/>
      <c r="M896"/>
      <c r="T896"/>
      <c r="U896"/>
    </row>
    <row r="897" spans="12:21" ht="15">
      <c r="L897"/>
      <c r="M897"/>
      <c r="T897"/>
      <c r="U897"/>
    </row>
    <row r="898" spans="12:21" ht="15">
      <c r="L898"/>
      <c r="M898"/>
      <c r="T898"/>
      <c r="U898"/>
    </row>
    <row r="899" spans="12:21" ht="15">
      <c r="L899"/>
      <c r="M899"/>
      <c r="T899"/>
      <c r="U899"/>
    </row>
    <row r="900" spans="12:21" ht="15">
      <c r="L900"/>
      <c r="M900"/>
      <c r="T900"/>
      <c r="U900"/>
    </row>
    <row r="901" spans="12:21" ht="15">
      <c r="L901"/>
      <c r="M901"/>
      <c r="T901"/>
      <c r="U901"/>
    </row>
    <row r="902" spans="12:21" ht="15">
      <c r="L902"/>
      <c r="M902"/>
      <c r="T902"/>
      <c r="U902"/>
    </row>
    <row r="903" spans="12:21" ht="15">
      <c r="L903"/>
      <c r="M903"/>
      <c r="T903"/>
      <c r="U903"/>
    </row>
    <row r="904" spans="12:21" ht="15">
      <c r="L904"/>
      <c r="M904"/>
      <c r="T904"/>
      <c r="U904"/>
    </row>
    <row r="905" spans="12:21" ht="15">
      <c r="L905"/>
      <c r="M905"/>
      <c r="T905"/>
      <c r="U905"/>
    </row>
    <row r="906" spans="12:21" ht="15">
      <c r="L906"/>
      <c r="M906"/>
      <c r="T906"/>
      <c r="U906"/>
    </row>
    <row r="907" spans="12:21" ht="15">
      <c r="L907"/>
      <c r="M907"/>
      <c r="T907"/>
      <c r="U907"/>
    </row>
    <row r="908" spans="12:21" ht="15">
      <c r="L908"/>
      <c r="M908"/>
      <c r="T908"/>
      <c r="U908"/>
    </row>
    <row r="909" spans="12:21" ht="15">
      <c r="L909"/>
      <c r="M909"/>
      <c r="T909"/>
      <c r="U909"/>
    </row>
    <row r="910" spans="12:21" ht="15">
      <c r="L910"/>
      <c r="M910"/>
      <c r="T910"/>
      <c r="U910"/>
    </row>
    <row r="911" spans="12:21" ht="15">
      <c r="L911"/>
      <c r="M911"/>
      <c r="T911"/>
      <c r="U911"/>
    </row>
    <row r="912" spans="12:21" ht="15">
      <c r="L912"/>
      <c r="M912"/>
      <c r="T912"/>
      <c r="U912"/>
    </row>
    <row r="913" spans="12:21" ht="15">
      <c r="L913"/>
      <c r="M913"/>
      <c r="T913"/>
      <c r="U913"/>
    </row>
    <row r="914" spans="12:21" ht="15">
      <c r="L914"/>
      <c r="M914"/>
      <c r="T914"/>
      <c r="U914"/>
    </row>
    <row r="915" spans="12:21" ht="15">
      <c r="L915"/>
      <c r="M915"/>
      <c r="T915"/>
      <c r="U915"/>
    </row>
    <row r="916" spans="12:21" ht="15">
      <c r="L916"/>
      <c r="M916"/>
      <c r="T916"/>
      <c r="U916"/>
    </row>
    <row r="917" spans="12:21" ht="15">
      <c r="L917"/>
      <c r="M917"/>
      <c r="T917"/>
      <c r="U917"/>
    </row>
    <row r="918" spans="12:21" ht="15">
      <c r="L918"/>
      <c r="M918"/>
      <c r="T918"/>
      <c r="U918"/>
    </row>
    <row r="919" spans="12:21" ht="15">
      <c r="L919"/>
      <c r="M919"/>
      <c r="T919"/>
      <c r="U919"/>
    </row>
    <row r="920" spans="12:21" ht="15">
      <c r="L920"/>
      <c r="M920"/>
      <c r="T920"/>
      <c r="U920"/>
    </row>
    <row r="921" spans="12:21" ht="15">
      <c r="L921"/>
      <c r="M921"/>
      <c r="T921"/>
      <c r="U921"/>
    </row>
    <row r="922" spans="12:21" ht="15">
      <c r="L922"/>
      <c r="M922"/>
      <c r="T922"/>
      <c r="U922"/>
    </row>
    <row r="923" spans="12:21" ht="15">
      <c r="L923"/>
      <c r="M923"/>
      <c r="T923"/>
      <c r="U923"/>
    </row>
    <row r="924" spans="12:21" ht="15">
      <c r="L924"/>
      <c r="M924"/>
      <c r="T924"/>
      <c r="U924"/>
    </row>
    <row r="925" spans="12:21" ht="15">
      <c r="L925"/>
      <c r="M925"/>
      <c r="T925"/>
      <c r="U925"/>
    </row>
    <row r="926" spans="12:21" ht="15">
      <c r="L926"/>
      <c r="M926"/>
      <c r="T926"/>
      <c r="U926"/>
    </row>
    <row r="927" spans="12:21" ht="15">
      <c r="L927"/>
      <c r="M927"/>
      <c r="T927"/>
      <c r="U927"/>
    </row>
    <row r="928" spans="12:21" ht="15">
      <c r="L928"/>
      <c r="M928"/>
      <c r="T928"/>
      <c r="U928"/>
    </row>
    <row r="929" spans="12:21" ht="15">
      <c r="L929"/>
      <c r="M929"/>
      <c r="T929"/>
      <c r="U929"/>
    </row>
    <row r="930" spans="12:21" ht="15">
      <c r="L930"/>
      <c r="M930"/>
      <c r="T930"/>
      <c r="U930"/>
    </row>
    <row r="931" spans="12:21" ht="15">
      <c r="L931"/>
      <c r="M931"/>
      <c r="T931"/>
      <c r="U931"/>
    </row>
    <row r="932" spans="12:21" ht="15">
      <c r="L932"/>
      <c r="M932"/>
      <c r="T932"/>
      <c r="U932"/>
    </row>
    <row r="933" spans="12:21" ht="15">
      <c r="L933"/>
      <c r="M933"/>
      <c r="T933"/>
      <c r="U933"/>
    </row>
    <row r="934" spans="12:21" ht="15">
      <c r="L934"/>
      <c r="M934"/>
      <c r="T934"/>
      <c r="U934"/>
    </row>
    <row r="935" spans="12:21" ht="15">
      <c r="L935"/>
      <c r="M935"/>
      <c r="T935"/>
      <c r="U935"/>
    </row>
    <row r="936" spans="12:21" ht="15">
      <c r="L936"/>
      <c r="M936"/>
      <c r="T936"/>
      <c r="U936"/>
    </row>
    <row r="937" spans="12:21" ht="15">
      <c r="L937"/>
      <c r="M937"/>
      <c r="T937"/>
      <c r="U937"/>
    </row>
    <row r="938" spans="12:21" ht="15">
      <c r="L938"/>
      <c r="M938"/>
      <c r="T938"/>
      <c r="U938"/>
    </row>
    <row r="939" spans="12:21" ht="15">
      <c r="L939"/>
      <c r="M939"/>
      <c r="T939"/>
      <c r="U939"/>
    </row>
    <row r="940" spans="12:21" ht="15">
      <c r="L940"/>
      <c r="M940"/>
      <c r="T940"/>
      <c r="U940"/>
    </row>
    <row r="941" spans="12:21" ht="15">
      <c r="L941"/>
      <c r="M941"/>
      <c r="T941"/>
      <c r="U941"/>
    </row>
    <row r="942" spans="12:21" ht="15">
      <c r="L942"/>
      <c r="M942"/>
      <c r="T942"/>
      <c r="U942"/>
    </row>
    <row r="943" spans="12:21" ht="15">
      <c r="L943"/>
      <c r="M943"/>
      <c r="T943"/>
      <c r="U943"/>
    </row>
    <row r="944" spans="12:21" ht="15">
      <c r="L944"/>
      <c r="M944"/>
      <c r="T944"/>
      <c r="U944"/>
    </row>
    <row r="945" spans="12:21" ht="15">
      <c r="L945"/>
      <c r="M945"/>
      <c r="T945"/>
      <c r="U945"/>
    </row>
    <row r="946" spans="12:21" ht="15">
      <c r="L946"/>
      <c r="M946"/>
      <c r="T946"/>
      <c r="U946"/>
    </row>
    <row r="947" spans="12:21" ht="15">
      <c r="L947"/>
      <c r="M947"/>
      <c r="T947"/>
      <c r="U947"/>
    </row>
    <row r="948" spans="12:21" ht="15">
      <c r="L948"/>
      <c r="M948"/>
      <c r="T948"/>
      <c r="U948"/>
    </row>
    <row r="949" spans="12:21" ht="15">
      <c r="L949"/>
      <c r="M949"/>
      <c r="T949"/>
      <c r="U949"/>
    </row>
  </sheetData>
  <sheetProtection sheet="1" objects="1" scenarios="1"/>
  <mergeCells count="2">
    <mergeCell ref="B21:G21"/>
    <mergeCell ref="J21:O21"/>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12.xml><?xml version="1.0" encoding="utf-8"?>
<worksheet xmlns="http://schemas.openxmlformats.org/spreadsheetml/2006/main" xmlns:r="http://schemas.openxmlformats.org/officeDocument/2006/relationships">
  <sheetPr codeName="Sheet3"/>
  <dimension ref="A1:BV1076"/>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3.3359375" style="0" customWidth="1"/>
    <col min="2" max="2" width="30.6640625" style="0" customWidth="1"/>
    <col min="3" max="3" width="12.996093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7.21484375" style="0" customWidth="1"/>
    <col min="17" max="17" width="7.9960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c r="A1" s="25">
        <v>1</v>
      </c>
      <c r="B1" s="26" t="s">
        <v>671</v>
      </c>
      <c r="C1" s="41"/>
      <c r="D1"/>
      <c r="E1"/>
      <c r="F1" s="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17" s="80" customFormat="1" ht="4.5" customHeight="1" thickBot="1">
      <c r="B2" s="81"/>
      <c r="C2" s="82"/>
      <c r="D2" s="83"/>
      <c r="E2" s="83"/>
      <c r="F2" s="83"/>
      <c r="G2" s="84"/>
      <c r="I2"/>
      <c r="J2"/>
      <c r="K2"/>
      <c r="L2"/>
      <c r="M2"/>
      <c r="N2"/>
      <c r="O2"/>
      <c r="P2"/>
      <c r="Q2"/>
    </row>
    <row r="3" spans="1:74" s="24" customFormat="1" ht="33" customHeight="1" thickTop="1">
      <c r="A3" s="68"/>
      <c r="B3" s="69" t="s">
        <v>35</v>
      </c>
      <c r="C3" s="70" t="s">
        <v>36</v>
      </c>
      <c r="D3" s="71" t="s">
        <v>37</v>
      </c>
      <c r="E3" s="71" t="s">
        <v>333</v>
      </c>
      <c r="F3" s="198" t="s">
        <v>3</v>
      </c>
      <c r="G3" s="70"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4.75" customHeight="1">
      <c r="A4" s="12" t="s">
        <v>39</v>
      </c>
      <c r="B4" s="12" t="s">
        <v>283</v>
      </c>
      <c r="C4" s="43"/>
      <c r="D4" s="12"/>
      <c r="E4" s="12"/>
      <c r="F4" s="29"/>
      <c r="G4" s="11"/>
      <c r="K4"/>
      <c r="L4"/>
      <c r="M4"/>
      <c r="S4"/>
      <c r="T4"/>
      <c r="U4"/>
    </row>
    <row r="5" spans="1:21" ht="15">
      <c r="A5" s="12"/>
      <c r="B5" s="12" t="s">
        <v>681</v>
      </c>
      <c r="C5" s="43"/>
      <c r="D5" s="12">
        <v>1</v>
      </c>
      <c r="E5" s="12"/>
      <c r="F5" s="29">
        <f>OWTotal</f>
        <v>496335</v>
      </c>
      <c r="G5" s="11">
        <f>F5*D5</f>
        <v>496335</v>
      </c>
      <c r="K5"/>
      <c r="L5"/>
      <c r="M5"/>
      <c r="S5"/>
      <c r="T5"/>
      <c r="U5"/>
    </row>
    <row r="6" spans="1:21" ht="24.75" customHeight="1">
      <c r="A6" s="12" t="s">
        <v>51</v>
      </c>
      <c r="B6" s="12" t="s">
        <v>286</v>
      </c>
      <c r="C6" s="43"/>
      <c r="D6" s="12"/>
      <c r="E6" s="12"/>
      <c r="F6" s="29"/>
      <c r="G6" s="11"/>
      <c r="K6"/>
      <c r="L6"/>
      <c r="M6"/>
      <c r="S6"/>
      <c r="T6"/>
      <c r="U6"/>
    </row>
    <row r="7" spans="1:21" ht="15" customHeight="1">
      <c r="A7" s="12"/>
      <c r="B7" s="12" t="s">
        <v>287</v>
      </c>
      <c r="C7" s="43" t="s">
        <v>68</v>
      </c>
      <c r="D7" s="12">
        <v>12.7</v>
      </c>
      <c r="E7" s="12" t="e">
        <f>NA()</f>
        <v>#N/A</v>
      </c>
      <c r="F7" s="29">
        <v>1000</v>
      </c>
      <c r="G7" s="11">
        <f>F7*D7</f>
        <v>12700</v>
      </c>
      <c r="K7"/>
      <c r="L7"/>
      <c r="M7"/>
      <c r="S7"/>
      <c r="T7"/>
      <c r="U7"/>
    </row>
    <row r="8" spans="1:21" ht="24.75" customHeight="1">
      <c r="A8" s="12" t="s">
        <v>62</v>
      </c>
      <c r="B8" s="12" t="s">
        <v>288</v>
      </c>
      <c r="C8" s="43"/>
      <c r="D8" s="12"/>
      <c r="E8" s="12"/>
      <c r="F8" s="29"/>
      <c r="G8" s="11"/>
      <c r="K8"/>
      <c r="L8"/>
      <c r="M8"/>
      <c r="S8"/>
      <c r="T8"/>
      <c r="U8"/>
    </row>
    <row r="9" spans="1:21" ht="15">
      <c r="A9" s="12"/>
      <c r="B9" s="12" t="s">
        <v>289</v>
      </c>
      <c r="C9" s="43" t="s">
        <v>46</v>
      </c>
      <c r="D9" s="12"/>
      <c r="E9" s="12" t="e">
        <f>NA()</f>
        <v>#N/A</v>
      </c>
      <c r="F9" s="29">
        <f>IF(ISNA(E9),0,INDEX(IF(UPPER(RIGHT(E9,1))=Low,UnitCostLow,IF(UPPER(RIGHT(E9,1))=High,UnitCostHigh,UnitCostSpecified)),MATCH(UPPER(LEFT(E9,LEN(E9)-1)),CostCode,0)))</f>
        <v>0</v>
      </c>
      <c r="G9" s="11">
        <f>F9*D9</f>
        <v>0</v>
      </c>
      <c r="K9"/>
      <c r="L9"/>
      <c r="M9"/>
      <c r="S9"/>
      <c r="T9"/>
      <c r="U9"/>
    </row>
    <row r="10" spans="1:21" ht="15">
      <c r="A10" s="12"/>
      <c r="B10" s="12" t="s">
        <v>277</v>
      </c>
      <c r="C10" s="43" t="s">
        <v>44</v>
      </c>
      <c r="D10" s="12"/>
      <c r="E10" s="12" t="e">
        <f>NA()</f>
        <v>#N/A</v>
      </c>
      <c r="F10" s="29">
        <f>IF(ISNA(E10),0,INDEX(IF(UPPER(RIGHT(E10,1))=Low,UnitCostLow,IF(UPPER(RIGHT(E10,1))=High,UnitCostHigh,UnitCostSpecified)),MATCH(UPPER(LEFT(E10,LEN(E10)-1)),CostCode,0)))</f>
        <v>0</v>
      </c>
      <c r="G10" s="11">
        <f>F10*D10</f>
        <v>0</v>
      </c>
      <c r="K10"/>
      <c r="L10"/>
      <c r="M10"/>
      <c r="S10"/>
      <c r="T10"/>
      <c r="U10"/>
    </row>
    <row r="11" spans="1:21" ht="15">
      <c r="A11" s="12"/>
      <c r="B11" s="12" t="s">
        <v>50</v>
      </c>
      <c r="C11" s="43"/>
      <c r="D11" s="12"/>
      <c r="E11" s="12" t="e">
        <f>NA()</f>
        <v>#N/A</v>
      </c>
      <c r="F11" s="29">
        <f>IF(ISNA(E11),0,INDEX(IF(UPPER(RIGHT(E11,1))=Low,UnitCostLow,IF(UPPER(RIGHT(E11,1))=High,UnitCostHigh,UnitCostSpecified)),MATCH(UPPER(LEFT(E11,LEN(E11)-1)),CostCode,0)))</f>
        <v>0</v>
      </c>
      <c r="G11" s="11">
        <f>F11*D11</f>
        <v>0</v>
      </c>
      <c r="K11"/>
      <c r="L11"/>
      <c r="M11"/>
      <c r="S11"/>
      <c r="T11"/>
      <c r="U11"/>
    </row>
    <row r="12" spans="1:21" ht="24.75" customHeight="1">
      <c r="A12" s="12" t="s">
        <v>69</v>
      </c>
      <c r="B12" s="12" t="s">
        <v>50</v>
      </c>
      <c r="C12" s="43"/>
      <c r="D12" s="12"/>
      <c r="E12" s="12" t="e">
        <f>NA()</f>
        <v>#N/A</v>
      </c>
      <c r="F12" s="29">
        <f>IF(ISNA(E12),0,INDEX(IF(UPPER(RIGHT(E12,1))=Low,UnitCostLow,IF(UPPER(RIGHT(E12,1))=High,UnitCostHigh,UnitCostSpecified)),MATCH(UPPER(LEFT(E12,LEN(E12)-1)),CostCode,0)))</f>
        <v>0</v>
      </c>
      <c r="G12" s="11">
        <f>F12*D13</f>
        <v>0</v>
      </c>
      <c r="K12"/>
      <c r="L12"/>
      <c r="M12"/>
      <c r="S12"/>
      <c r="T12"/>
      <c r="U12"/>
    </row>
    <row r="13" spans="1:21" ht="15">
      <c r="A13" s="12"/>
      <c r="B13" s="12"/>
      <c r="C13" s="43"/>
      <c r="D13" s="12"/>
      <c r="K13"/>
      <c r="L13"/>
      <c r="M13"/>
      <c r="S13"/>
      <c r="T13"/>
      <c r="U13"/>
    </row>
    <row r="14" spans="1:21" ht="15">
      <c r="A14" s="12"/>
      <c r="B14" s="12"/>
      <c r="C14" s="43"/>
      <c r="D14" s="12"/>
      <c r="E14" s="12"/>
      <c r="F14" s="29"/>
      <c r="G14" s="11"/>
      <c r="K14"/>
      <c r="L14"/>
      <c r="M14"/>
      <c r="S14"/>
      <c r="T14"/>
      <c r="U14"/>
    </row>
    <row r="15" spans="1:21" ht="30" customHeight="1">
      <c r="A15" s="57"/>
      <c r="B15" s="57" t="s">
        <v>299</v>
      </c>
      <c r="C15" s="58"/>
      <c r="D15" s="57"/>
      <c r="E15" s="57"/>
      <c r="F15" s="125"/>
      <c r="G15" s="60">
        <f>SUM(G5:G14)</f>
        <v>509035</v>
      </c>
      <c r="K15"/>
      <c r="L15"/>
      <c r="M15"/>
      <c r="S15"/>
      <c r="T15"/>
      <c r="U15"/>
    </row>
    <row r="16" spans="1:21" ht="30" customHeight="1">
      <c r="A16" s="12"/>
      <c r="B16" s="12" t="s">
        <v>303</v>
      </c>
      <c r="C16" s="43"/>
      <c r="D16" s="12"/>
      <c r="E16" s="140">
        <v>0.03</v>
      </c>
      <c r="F16" s="29"/>
      <c r="K16"/>
      <c r="L16"/>
      <c r="M16"/>
      <c r="S16"/>
      <c r="T16"/>
      <c r="U16"/>
    </row>
    <row r="17" spans="1:21" ht="30" customHeight="1">
      <c r="A17" s="12"/>
      <c r="B17" s="12" t="s">
        <v>306</v>
      </c>
      <c r="C17" s="43"/>
      <c r="D17" s="12"/>
      <c r="E17" s="12">
        <v>200</v>
      </c>
      <c r="F17" s="29" t="s">
        <v>307</v>
      </c>
      <c r="G17" s="11"/>
      <c r="K17"/>
      <c r="L17"/>
      <c r="M17"/>
      <c r="S17"/>
      <c r="T17"/>
      <c r="U17"/>
    </row>
    <row r="18" spans="1:21" ht="30" customHeight="1">
      <c r="A18" s="141"/>
      <c r="B18" s="141" t="s">
        <v>14</v>
      </c>
      <c r="C18" s="142"/>
      <c r="D18" s="141"/>
      <c r="E18" s="141"/>
      <c r="F18" s="207"/>
      <c r="G18" s="197">
        <f>PV(DiscountRate,PCYears,PCAnnualTotal)*-1</f>
        <v>16921894.342706017</v>
      </c>
      <c r="K18"/>
      <c r="L18"/>
      <c r="M18"/>
      <c r="S18"/>
      <c r="T18"/>
      <c r="U18"/>
    </row>
    <row r="19" spans="1:21" ht="15" customHeight="1">
      <c r="A19" s="12"/>
      <c r="B19" s="12"/>
      <c r="C19" s="43"/>
      <c r="D19" s="12"/>
      <c r="E19" s="12"/>
      <c r="F19" s="29"/>
      <c r="G19" s="11"/>
      <c r="K19"/>
      <c r="L19"/>
      <c r="M19"/>
      <c r="S19"/>
      <c r="T19"/>
      <c r="U19"/>
    </row>
    <row r="20" spans="1:21" ht="15">
      <c r="A20" s="12"/>
      <c r="B20" s="12"/>
      <c r="C20" s="43"/>
      <c r="D20" s="12"/>
      <c r="E20" s="12"/>
      <c r="F20" s="29"/>
      <c r="G20" s="11"/>
      <c r="K20"/>
      <c r="L20"/>
      <c r="M20"/>
      <c r="S20"/>
      <c r="T20"/>
      <c r="U20"/>
    </row>
    <row r="21" spans="1:21" ht="15">
      <c r="A21" s="12"/>
      <c r="B21" s="12" t="s">
        <v>92</v>
      </c>
      <c r="C21" s="43"/>
      <c r="D21" s="12"/>
      <c r="E21" s="12"/>
      <c r="F21" s="29"/>
      <c r="G21" s="11"/>
      <c r="K21"/>
      <c r="L21"/>
      <c r="M21"/>
      <c r="S21"/>
      <c r="T21"/>
      <c r="U21"/>
    </row>
    <row r="22" spans="1:21" ht="124.5" customHeight="1">
      <c r="A22" s="85"/>
      <c r="B22" s="276"/>
      <c r="C22" s="276"/>
      <c r="D22" s="276"/>
      <c r="E22" s="276"/>
      <c r="F22" s="276"/>
      <c r="G22" s="276"/>
      <c r="K22"/>
      <c r="L22"/>
      <c r="M22"/>
      <c r="S22"/>
      <c r="T22"/>
      <c r="U22"/>
    </row>
    <row r="23" spans="1:21" ht="15" customHeight="1">
      <c r="A23" s="12"/>
      <c r="B23" s="12"/>
      <c r="C23" s="43"/>
      <c r="D23" s="12"/>
      <c r="E23" s="12"/>
      <c r="F23" s="29"/>
      <c r="G23" s="11"/>
      <c r="K23"/>
      <c r="L23"/>
      <c r="M23"/>
      <c r="S23"/>
      <c r="T23"/>
      <c r="U23"/>
    </row>
    <row r="24" spans="1:21" ht="15" customHeight="1">
      <c r="A24" s="12"/>
      <c r="B24" s="12"/>
      <c r="C24" s="43"/>
      <c r="D24" s="12"/>
      <c r="E24" s="12"/>
      <c r="F24" s="29"/>
      <c r="G24" s="11"/>
      <c r="K24"/>
      <c r="L24"/>
      <c r="M24"/>
      <c r="S24"/>
      <c r="T24"/>
      <c r="U24"/>
    </row>
    <row r="25" spans="1:21" ht="15" customHeight="1">
      <c r="A25" s="12"/>
      <c r="B25" s="12"/>
      <c r="C25" s="43"/>
      <c r="D25" s="12"/>
      <c r="E25" s="12"/>
      <c r="F25" s="29"/>
      <c r="G25" s="11"/>
      <c r="K25"/>
      <c r="L25"/>
      <c r="M25"/>
      <c r="S25"/>
      <c r="T25"/>
      <c r="U25"/>
    </row>
    <row r="26" spans="1:21" ht="15" customHeight="1">
      <c r="A26" s="12"/>
      <c r="B26" s="12"/>
      <c r="C26" s="43"/>
      <c r="D26" s="12"/>
      <c r="E26" s="12"/>
      <c r="F26" s="29"/>
      <c r="G26" s="11"/>
      <c r="K26"/>
      <c r="L26"/>
      <c r="M26"/>
      <c r="S26"/>
      <c r="T26"/>
      <c r="U26"/>
    </row>
    <row r="27" spans="1:21" ht="15" customHeight="1">
      <c r="A27" s="12"/>
      <c r="B27" s="12"/>
      <c r="C27" s="43"/>
      <c r="D27" s="12"/>
      <c r="E27" s="12"/>
      <c r="F27" s="29"/>
      <c r="G27" s="11"/>
      <c r="K27"/>
      <c r="L27"/>
      <c r="M27"/>
      <c r="S27"/>
      <c r="T27"/>
      <c r="U27"/>
    </row>
    <row r="28" spans="1:21" ht="15" customHeight="1">
      <c r="A28" s="12"/>
      <c r="B28" s="12"/>
      <c r="C28" s="43"/>
      <c r="D28" s="12"/>
      <c r="E28" s="12"/>
      <c r="F28" s="29"/>
      <c r="G28" s="11"/>
      <c r="K28"/>
      <c r="L28"/>
      <c r="M28"/>
      <c r="S28"/>
      <c r="T28"/>
      <c r="U28"/>
    </row>
    <row r="29" spans="1:21" ht="15" customHeight="1">
      <c r="A29" s="12"/>
      <c r="B29" s="12"/>
      <c r="C29" s="43"/>
      <c r="D29" s="12"/>
      <c r="E29" s="12"/>
      <c r="F29" s="29"/>
      <c r="G29" s="11"/>
      <c r="K29"/>
      <c r="L29"/>
      <c r="M29"/>
      <c r="S29"/>
      <c r="T29"/>
      <c r="U29"/>
    </row>
    <row r="30" spans="1:21" ht="15" customHeight="1">
      <c r="A30" s="12"/>
      <c r="B30" s="12"/>
      <c r="C30" s="43"/>
      <c r="D30" s="12"/>
      <c r="E30" s="12"/>
      <c r="F30" s="29"/>
      <c r="G30" s="11"/>
      <c r="K30"/>
      <c r="L30"/>
      <c r="M30"/>
      <c r="S30"/>
      <c r="T30"/>
      <c r="U30"/>
    </row>
    <row r="31" spans="1:21" ht="15" customHeight="1">
      <c r="A31" s="12"/>
      <c r="B31" s="12"/>
      <c r="C31" s="43"/>
      <c r="D31" s="12"/>
      <c r="E31" s="12"/>
      <c r="F31" s="29"/>
      <c r="G31" s="11"/>
      <c r="K31"/>
      <c r="L31"/>
      <c r="M31"/>
      <c r="S31"/>
      <c r="T31"/>
      <c r="U31"/>
    </row>
    <row r="32" spans="1:21" ht="15" customHeight="1">
      <c r="A32" s="12"/>
      <c r="B32" s="12"/>
      <c r="C32" s="43"/>
      <c r="D32" s="12"/>
      <c r="E32" s="12"/>
      <c r="F32" s="29"/>
      <c r="G32" s="11"/>
      <c r="K32"/>
      <c r="L32"/>
      <c r="M32"/>
      <c r="S32"/>
      <c r="T32"/>
      <c r="U32"/>
    </row>
    <row r="33" spans="1:21" ht="15" customHeight="1">
      <c r="A33" s="12"/>
      <c r="B33" s="12"/>
      <c r="C33" s="43"/>
      <c r="D33" s="12"/>
      <c r="E33" s="12"/>
      <c r="F33" s="29"/>
      <c r="G33" s="11"/>
      <c r="K33"/>
      <c r="L33"/>
      <c r="M33"/>
      <c r="S33"/>
      <c r="T33"/>
      <c r="U33"/>
    </row>
    <row r="34" spans="1:21" ht="15" customHeight="1">
      <c r="A34" s="12"/>
      <c r="B34" s="12"/>
      <c r="C34" s="43"/>
      <c r="D34" s="12"/>
      <c r="E34" s="12"/>
      <c r="F34" s="29"/>
      <c r="G34" s="11"/>
      <c r="K34"/>
      <c r="L34"/>
      <c r="M34"/>
      <c r="S34"/>
      <c r="T34"/>
      <c r="U34"/>
    </row>
    <row r="35" spans="3:21" ht="15" customHeight="1">
      <c r="C35"/>
      <c r="D35" s="12"/>
      <c r="E35" s="12"/>
      <c r="F35" s="29"/>
      <c r="G35" s="11"/>
      <c r="K35"/>
      <c r="L35"/>
      <c r="M35"/>
      <c r="S35"/>
      <c r="T35"/>
      <c r="U35"/>
    </row>
    <row r="36" spans="3:21" ht="15" customHeight="1">
      <c r="C36"/>
      <c r="D36"/>
      <c r="E36"/>
      <c r="K36"/>
      <c r="L36"/>
      <c r="M36"/>
      <c r="S36"/>
      <c r="T36"/>
      <c r="U36"/>
    </row>
    <row r="37" spans="3:21" ht="15" customHeight="1">
      <c r="C37"/>
      <c r="D37"/>
      <c r="E37"/>
      <c r="K37"/>
      <c r="L37"/>
      <c r="M37"/>
      <c r="S37"/>
      <c r="T37"/>
      <c r="U37"/>
    </row>
    <row r="38" spans="3:21" ht="15" customHeight="1">
      <c r="C38"/>
      <c r="D38"/>
      <c r="E38"/>
      <c r="K38"/>
      <c r="L38"/>
      <c r="M38"/>
      <c r="S38"/>
      <c r="T38"/>
      <c r="U38"/>
    </row>
    <row r="39" spans="3:21" ht="15" customHeight="1">
      <c r="C39"/>
      <c r="D39"/>
      <c r="E39"/>
      <c r="K39"/>
      <c r="L39"/>
      <c r="M39"/>
      <c r="S39"/>
      <c r="T39"/>
      <c r="U39"/>
    </row>
    <row r="40" spans="3:21" ht="15" customHeight="1">
      <c r="C40"/>
      <c r="D40"/>
      <c r="E40"/>
      <c r="K40"/>
      <c r="L40"/>
      <c r="M40"/>
      <c r="S40"/>
      <c r="T40"/>
      <c r="U40"/>
    </row>
    <row r="41" spans="3:21" ht="15" customHeight="1">
      <c r="C41"/>
      <c r="D41"/>
      <c r="E41"/>
      <c r="K41"/>
      <c r="L41"/>
      <c r="M41"/>
      <c r="S41"/>
      <c r="T41"/>
      <c r="U41"/>
    </row>
    <row r="42" spans="3:21" ht="15" customHeight="1">
      <c r="C42"/>
      <c r="D42"/>
      <c r="E42"/>
      <c r="K42"/>
      <c r="L42"/>
      <c r="M42"/>
      <c r="S42"/>
      <c r="T42"/>
      <c r="U42"/>
    </row>
    <row r="43" spans="3:21" ht="15" customHeight="1">
      <c r="C43"/>
      <c r="D43"/>
      <c r="E43"/>
      <c r="K43"/>
      <c r="L43"/>
      <c r="M43"/>
      <c r="S43"/>
      <c r="T43"/>
      <c r="U43"/>
    </row>
    <row r="44" spans="3:21" ht="15" customHeight="1">
      <c r="C44"/>
      <c r="D44"/>
      <c r="E44"/>
      <c r="K44"/>
      <c r="L44"/>
      <c r="M44"/>
      <c r="S44"/>
      <c r="T44"/>
      <c r="U44"/>
    </row>
    <row r="45" spans="3:21" ht="15" customHeight="1">
      <c r="C45"/>
      <c r="D45"/>
      <c r="E45"/>
      <c r="K45"/>
      <c r="L45"/>
      <c r="M45"/>
      <c r="S45"/>
      <c r="T45"/>
      <c r="U45"/>
    </row>
    <row r="46" spans="3:21" ht="15" customHeight="1">
      <c r="C46"/>
      <c r="D46"/>
      <c r="E46"/>
      <c r="K46"/>
      <c r="L46"/>
      <c r="M46"/>
      <c r="S46"/>
      <c r="T46"/>
      <c r="U46"/>
    </row>
    <row r="47" spans="3:21" ht="15" customHeight="1">
      <c r="C47"/>
      <c r="D47"/>
      <c r="E47"/>
      <c r="K47"/>
      <c r="L47"/>
      <c r="M47"/>
      <c r="S47"/>
      <c r="T47"/>
      <c r="U47"/>
    </row>
    <row r="48" spans="3:21" ht="15" customHeight="1">
      <c r="C48"/>
      <c r="D48"/>
      <c r="E48"/>
      <c r="K48"/>
      <c r="L48"/>
      <c r="M48"/>
      <c r="S48"/>
      <c r="T48"/>
      <c r="U48"/>
    </row>
    <row r="49" spans="3:21" ht="15" customHeight="1">
      <c r="C49"/>
      <c r="D49"/>
      <c r="E49"/>
      <c r="K49"/>
      <c r="L49"/>
      <c r="M49"/>
      <c r="S49"/>
      <c r="T49"/>
      <c r="U49"/>
    </row>
    <row r="50" spans="3:21" ht="15" customHeight="1">
      <c r="C50"/>
      <c r="D50"/>
      <c r="E50"/>
      <c r="K50"/>
      <c r="L50"/>
      <c r="M50"/>
      <c r="S50"/>
      <c r="T50"/>
      <c r="U50"/>
    </row>
    <row r="51" spans="3:21" ht="15" customHeight="1">
      <c r="C51"/>
      <c r="D51"/>
      <c r="E51"/>
      <c r="K51"/>
      <c r="L51"/>
      <c r="M51"/>
      <c r="S51"/>
      <c r="T51"/>
      <c r="U51"/>
    </row>
    <row r="52" spans="3:21" ht="15" customHeight="1">
      <c r="C52"/>
      <c r="D52"/>
      <c r="E52"/>
      <c r="K52"/>
      <c r="L52"/>
      <c r="M52"/>
      <c r="S52"/>
      <c r="T52"/>
      <c r="U52"/>
    </row>
    <row r="53" spans="3:21" ht="15" customHeight="1">
      <c r="C53"/>
      <c r="D53"/>
      <c r="E53"/>
      <c r="K53"/>
      <c r="L53"/>
      <c r="M53"/>
      <c r="S53"/>
      <c r="T53"/>
      <c r="U53"/>
    </row>
    <row r="54" spans="3:21" ht="15" customHeight="1">
      <c r="C54"/>
      <c r="D54"/>
      <c r="E54"/>
      <c r="K54"/>
      <c r="L54"/>
      <c r="M54"/>
      <c r="S54"/>
      <c r="T54"/>
      <c r="U54"/>
    </row>
    <row r="55" spans="3:21" ht="15" customHeight="1">
      <c r="C55"/>
      <c r="D55"/>
      <c r="E55"/>
      <c r="K55"/>
      <c r="L55"/>
      <c r="M55"/>
      <c r="S55"/>
      <c r="T55"/>
      <c r="U55"/>
    </row>
    <row r="56" spans="3:21" ht="15" customHeight="1">
      <c r="C56"/>
      <c r="D56"/>
      <c r="E56"/>
      <c r="K56"/>
      <c r="L56"/>
      <c r="M56"/>
      <c r="S56"/>
      <c r="T56"/>
      <c r="U56"/>
    </row>
    <row r="57" spans="3:21" ht="15" customHeight="1">
      <c r="C57"/>
      <c r="D57"/>
      <c r="E57"/>
      <c r="K57"/>
      <c r="L57"/>
      <c r="M57"/>
      <c r="S57"/>
      <c r="T57"/>
      <c r="U57"/>
    </row>
    <row r="58" spans="3:21" ht="15" customHeight="1">
      <c r="C58"/>
      <c r="D58"/>
      <c r="E58"/>
      <c r="K58"/>
      <c r="L58"/>
      <c r="M58"/>
      <c r="S58"/>
      <c r="T58"/>
      <c r="U58"/>
    </row>
    <row r="59" spans="3:21" ht="15" customHeight="1">
      <c r="C59"/>
      <c r="D59"/>
      <c r="E59"/>
      <c r="K59"/>
      <c r="L59"/>
      <c r="M59"/>
      <c r="S59"/>
      <c r="T59"/>
      <c r="U59"/>
    </row>
    <row r="60" spans="3:21" ht="15" customHeight="1">
      <c r="C60"/>
      <c r="D60"/>
      <c r="E60"/>
      <c r="K60"/>
      <c r="L60"/>
      <c r="M60"/>
      <c r="S60"/>
      <c r="T60"/>
      <c r="U60"/>
    </row>
    <row r="61" spans="3:21" ht="15" customHeight="1">
      <c r="C61"/>
      <c r="D61"/>
      <c r="E61"/>
      <c r="K61"/>
      <c r="L61"/>
      <c r="M61"/>
      <c r="S61"/>
      <c r="T61"/>
      <c r="U61"/>
    </row>
    <row r="62" spans="3:21" ht="15" customHeight="1">
      <c r="C62"/>
      <c r="D62"/>
      <c r="E62"/>
      <c r="K62"/>
      <c r="L62"/>
      <c r="M62"/>
      <c r="S62"/>
      <c r="T62"/>
      <c r="U62"/>
    </row>
    <row r="63" spans="3:21" ht="15" customHeight="1">
      <c r="C63"/>
      <c r="D63"/>
      <c r="E63"/>
      <c r="K63"/>
      <c r="L63"/>
      <c r="M63"/>
      <c r="S63"/>
      <c r="T63"/>
      <c r="U63"/>
    </row>
    <row r="64" spans="3:21" ht="15" customHeight="1">
      <c r="C64"/>
      <c r="D64"/>
      <c r="E64"/>
      <c r="K64"/>
      <c r="L64"/>
      <c r="M64"/>
      <c r="S64"/>
      <c r="T64"/>
      <c r="U64"/>
    </row>
    <row r="65" spans="3:21" ht="15" customHeight="1">
      <c r="C65"/>
      <c r="D65"/>
      <c r="E65"/>
      <c r="K65"/>
      <c r="L65"/>
      <c r="M65"/>
      <c r="S65"/>
      <c r="T65"/>
      <c r="U65"/>
    </row>
    <row r="66" spans="3:21" ht="15" customHeight="1">
      <c r="C66"/>
      <c r="D66"/>
      <c r="E66"/>
      <c r="K66"/>
      <c r="L66"/>
      <c r="M66"/>
      <c r="S66"/>
      <c r="T66"/>
      <c r="U66"/>
    </row>
    <row r="67" spans="3:21" ht="15">
      <c r="C67"/>
      <c r="D67"/>
      <c r="E67"/>
      <c r="K67"/>
      <c r="L67"/>
      <c r="M67"/>
      <c r="S67"/>
      <c r="T67"/>
      <c r="U67"/>
    </row>
    <row r="68" spans="3:21" ht="15">
      <c r="C68"/>
      <c r="D68"/>
      <c r="E68"/>
      <c r="K68"/>
      <c r="L68"/>
      <c r="M68"/>
      <c r="S68"/>
      <c r="T68"/>
      <c r="U68"/>
    </row>
    <row r="69" spans="3:21" ht="15">
      <c r="C69"/>
      <c r="D69"/>
      <c r="E69"/>
      <c r="K69"/>
      <c r="L69"/>
      <c r="M69"/>
      <c r="S69"/>
      <c r="T69"/>
      <c r="U69"/>
    </row>
    <row r="70" spans="3:21" ht="15">
      <c r="C70"/>
      <c r="D70"/>
      <c r="E70"/>
      <c r="K70"/>
      <c r="L70"/>
      <c r="M70"/>
      <c r="S70"/>
      <c r="T70"/>
      <c r="U70"/>
    </row>
    <row r="71" spans="3:21" ht="15">
      <c r="C71"/>
      <c r="D71"/>
      <c r="E71"/>
      <c r="K71"/>
      <c r="L71"/>
      <c r="M71"/>
      <c r="S71"/>
      <c r="T71"/>
      <c r="U71"/>
    </row>
    <row r="72" spans="3:21" ht="15">
      <c r="C72"/>
      <c r="D72"/>
      <c r="E72"/>
      <c r="K72"/>
      <c r="L72"/>
      <c r="M72"/>
      <c r="S72"/>
      <c r="T72"/>
      <c r="U72"/>
    </row>
    <row r="73" spans="3:21" ht="15">
      <c r="C73"/>
      <c r="D73"/>
      <c r="E73"/>
      <c r="K73"/>
      <c r="L73"/>
      <c r="M73"/>
      <c r="S73"/>
      <c r="T73"/>
      <c r="U73"/>
    </row>
    <row r="74" spans="3:21" ht="15">
      <c r="C74"/>
      <c r="D74"/>
      <c r="E74"/>
      <c r="K74"/>
      <c r="L74"/>
      <c r="M74"/>
      <c r="S74"/>
      <c r="T74"/>
      <c r="U74"/>
    </row>
    <row r="75" spans="3:21" ht="15">
      <c r="C75"/>
      <c r="D75"/>
      <c r="E75"/>
      <c r="K75"/>
      <c r="L75"/>
      <c r="M75"/>
      <c r="S75"/>
      <c r="T75"/>
      <c r="U75"/>
    </row>
    <row r="76" spans="3:21" ht="15">
      <c r="C76"/>
      <c r="D76"/>
      <c r="E76"/>
      <c r="K76"/>
      <c r="L76"/>
      <c r="M76"/>
      <c r="S76"/>
      <c r="T76"/>
      <c r="U76"/>
    </row>
    <row r="77" spans="3:21" ht="15">
      <c r="C77"/>
      <c r="D77"/>
      <c r="E77"/>
      <c r="K77"/>
      <c r="L77"/>
      <c r="M77"/>
      <c r="S77"/>
      <c r="T77"/>
      <c r="U77"/>
    </row>
    <row r="78" spans="3:21" ht="15">
      <c r="C78"/>
      <c r="D78"/>
      <c r="E78"/>
      <c r="K78"/>
      <c r="L78"/>
      <c r="M78"/>
      <c r="S78"/>
      <c r="T78"/>
      <c r="U78"/>
    </row>
    <row r="79" spans="3:21" ht="15">
      <c r="C79"/>
      <c r="D79"/>
      <c r="E79"/>
      <c r="K79"/>
      <c r="L79"/>
      <c r="M79"/>
      <c r="S79"/>
      <c r="T79"/>
      <c r="U79"/>
    </row>
    <row r="80" spans="3:21" ht="15">
      <c r="C80"/>
      <c r="D80"/>
      <c r="E80"/>
      <c r="K80"/>
      <c r="L80"/>
      <c r="M80"/>
      <c r="S80"/>
      <c r="T80"/>
      <c r="U80"/>
    </row>
    <row r="81" spans="3:21" ht="15">
      <c r="C81"/>
      <c r="D81"/>
      <c r="E81"/>
      <c r="K81"/>
      <c r="L81"/>
      <c r="M81"/>
      <c r="S81"/>
      <c r="T81"/>
      <c r="U81"/>
    </row>
    <row r="82" spans="3:21" ht="15">
      <c r="C82"/>
      <c r="D82"/>
      <c r="E82"/>
      <c r="K82"/>
      <c r="L82"/>
      <c r="M82"/>
      <c r="S82"/>
      <c r="T82"/>
      <c r="U82"/>
    </row>
    <row r="83" spans="3:21" ht="15">
      <c r="C83"/>
      <c r="D83"/>
      <c r="E83"/>
      <c r="K83"/>
      <c r="L83"/>
      <c r="M83"/>
      <c r="S83"/>
      <c r="T83"/>
      <c r="U83"/>
    </row>
    <row r="84" spans="3:21" ht="15">
      <c r="C84"/>
      <c r="D84"/>
      <c r="E84"/>
      <c r="K84"/>
      <c r="L84"/>
      <c r="M84"/>
      <c r="S84"/>
      <c r="T84"/>
      <c r="U84"/>
    </row>
    <row r="85" spans="3:21" ht="15">
      <c r="C85"/>
      <c r="D85"/>
      <c r="E85"/>
      <c r="K85"/>
      <c r="L85"/>
      <c r="M85"/>
      <c r="S85"/>
      <c r="T85"/>
      <c r="U85"/>
    </row>
    <row r="86" spans="3:21" ht="15">
      <c r="C86"/>
      <c r="D86"/>
      <c r="E86"/>
      <c r="K86"/>
      <c r="L86"/>
      <c r="M86"/>
      <c r="S86"/>
      <c r="T86"/>
      <c r="U86"/>
    </row>
    <row r="87" spans="3:21" ht="15">
      <c r="C87"/>
      <c r="D87"/>
      <c r="E87"/>
      <c r="K87"/>
      <c r="L87"/>
      <c r="M87"/>
      <c r="S87"/>
      <c r="T87"/>
      <c r="U87"/>
    </row>
    <row r="88" spans="3:21" ht="15">
      <c r="C88"/>
      <c r="D88"/>
      <c r="E88"/>
      <c r="K88"/>
      <c r="L88"/>
      <c r="M88"/>
      <c r="S88"/>
      <c r="T88"/>
      <c r="U88"/>
    </row>
    <row r="89" spans="3:21" ht="15">
      <c r="C89"/>
      <c r="D89"/>
      <c r="E89"/>
      <c r="K89"/>
      <c r="L89"/>
      <c r="M89"/>
      <c r="S89"/>
      <c r="T89"/>
      <c r="U89"/>
    </row>
    <row r="90" spans="3:21" ht="15">
      <c r="C90"/>
      <c r="D90"/>
      <c r="E90"/>
      <c r="K90"/>
      <c r="L90"/>
      <c r="M90"/>
      <c r="S90"/>
      <c r="T90"/>
      <c r="U90"/>
    </row>
    <row r="91" spans="3:21" ht="15">
      <c r="C91"/>
      <c r="D91"/>
      <c r="E91"/>
      <c r="K91"/>
      <c r="L91"/>
      <c r="M91"/>
      <c r="S91"/>
      <c r="T91"/>
      <c r="U91"/>
    </row>
    <row r="92" spans="3:21" ht="15">
      <c r="C92"/>
      <c r="D92"/>
      <c r="E92"/>
      <c r="K92"/>
      <c r="L92"/>
      <c r="M92"/>
      <c r="S92"/>
      <c r="T92"/>
      <c r="U92"/>
    </row>
    <row r="93" spans="3:21" ht="15">
      <c r="C93"/>
      <c r="D93"/>
      <c r="E93"/>
      <c r="K93"/>
      <c r="L93"/>
      <c r="M93"/>
      <c r="S93"/>
      <c r="T93"/>
      <c r="U93"/>
    </row>
    <row r="94" spans="3:21" ht="15">
      <c r="C94"/>
      <c r="D94"/>
      <c r="E94"/>
      <c r="K94"/>
      <c r="L94"/>
      <c r="M94"/>
      <c r="S94"/>
      <c r="T94"/>
      <c r="U94"/>
    </row>
    <row r="95" spans="3:21" ht="15">
      <c r="C95"/>
      <c r="D95"/>
      <c r="E95"/>
      <c r="K95"/>
      <c r="L95"/>
      <c r="M95"/>
      <c r="S95"/>
      <c r="T95"/>
      <c r="U95"/>
    </row>
    <row r="96" spans="3:21" ht="15">
      <c r="C96"/>
      <c r="D96"/>
      <c r="E96"/>
      <c r="K96"/>
      <c r="L96"/>
      <c r="M96"/>
      <c r="S96"/>
      <c r="T96"/>
      <c r="U96"/>
    </row>
    <row r="97" spans="3:21" ht="15">
      <c r="C97"/>
      <c r="D97"/>
      <c r="E97"/>
      <c r="K97"/>
      <c r="L97"/>
      <c r="M97"/>
      <c r="S97"/>
      <c r="T97"/>
      <c r="U97"/>
    </row>
    <row r="98" spans="3:21" ht="15">
      <c r="C98"/>
      <c r="D98"/>
      <c r="E98"/>
      <c r="K98"/>
      <c r="L98"/>
      <c r="M98"/>
      <c r="S98"/>
      <c r="T98"/>
      <c r="U98"/>
    </row>
    <row r="99" spans="3:21" ht="15">
      <c r="C99"/>
      <c r="D99"/>
      <c r="E99"/>
      <c r="K99"/>
      <c r="L99"/>
      <c r="M99"/>
      <c r="S99"/>
      <c r="T99"/>
      <c r="U99"/>
    </row>
    <row r="100" spans="3:21" ht="15">
      <c r="C100"/>
      <c r="D100"/>
      <c r="E100"/>
      <c r="K100"/>
      <c r="L100"/>
      <c r="M100"/>
      <c r="S100"/>
      <c r="T100"/>
      <c r="U100"/>
    </row>
    <row r="101" spans="3:21" ht="15">
      <c r="C101"/>
      <c r="D101"/>
      <c r="E101"/>
      <c r="K101"/>
      <c r="L101"/>
      <c r="M101"/>
      <c r="S101"/>
      <c r="T101"/>
      <c r="U101"/>
    </row>
    <row r="102" spans="3:21" ht="15">
      <c r="C102"/>
      <c r="D102"/>
      <c r="E102"/>
      <c r="K102"/>
      <c r="L102"/>
      <c r="M102"/>
      <c r="S102"/>
      <c r="T102"/>
      <c r="U102"/>
    </row>
    <row r="103" spans="3:21" ht="15">
      <c r="C103"/>
      <c r="D103"/>
      <c r="E103"/>
      <c r="K103"/>
      <c r="L103"/>
      <c r="M103"/>
      <c r="S103"/>
      <c r="T103"/>
      <c r="U103"/>
    </row>
    <row r="104" spans="3:21" ht="15">
      <c r="C104"/>
      <c r="D104"/>
      <c r="E104"/>
      <c r="K104"/>
      <c r="L104"/>
      <c r="M104"/>
      <c r="S104"/>
      <c r="T104"/>
      <c r="U104"/>
    </row>
    <row r="105" spans="3:21" ht="15">
      <c r="C105"/>
      <c r="D105"/>
      <c r="E105"/>
      <c r="K105"/>
      <c r="L105"/>
      <c r="M105"/>
      <c r="S105"/>
      <c r="T105"/>
      <c r="U105"/>
    </row>
    <row r="106" spans="3:21" ht="15">
      <c r="C106"/>
      <c r="D106"/>
      <c r="E106"/>
      <c r="K106"/>
      <c r="L106"/>
      <c r="M106"/>
      <c r="S106"/>
      <c r="T106"/>
      <c r="U106"/>
    </row>
    <row r="107" spans="3:21" ht="15">
      <c r="C107"/>
      <c r="D107"/>
      <c r="E107"/>
      <c r="K107"/>
      <c r="L107"/>
      <c r="M107"/>
      <c r="S107"/>
      <c r="T107"/>
      <c r="U107"/>
    </row>
    <row r="108" spans="3:21" ht="15">
      <c r="C108"/>
      <c r="D108"/>
      <c r="E108"/>
      <c r="K108"/>
      <c r="L108"/>
      <c r="M108"/>
      <c r="S108"/>
      <c r="T108"/>
      <c r="U108"/>
    </row>
    <row r="109" spans="4:21" ht="15">
      <c r="D109"/>
      <c r="E109"/>
      <c r="K109"/>
      <c r="L109"/>
      <c r="M109"/>
      <c r="Q109" s="10"/>
      <c r="S109"/>
      <c r="T109"/>
      <c r="U109"/>
    </row>
    <row r="110" spans="4:21" ht="15">
      <c r="D110"/>
      <c r="E110"/>
      <c r="K110"/>
      <c r="L110"/>
      <c r="M110"/>
      <c r="Q110" s="10"/>
      <c r="S110"/>
      <c r="T110"/>
      <c r="U110"/>
    </row>
    <row r="111" spans="4:21" ht="15">
      <c r="D111"/>
      <c r="E111"/>
      <c r="K111"/>
      <c r="L111"/>
      <c r="M111"/>
      <c r="Q111" s="10"/>
      <c r="S111"/>
      <c r="T111"/>
      <c r="U111"/>
    </row>
    <row r="112" spans="4:21" ht="15">
      <c r="D112"/>
      <c r="E112"/>
      <c r="K112"/>
      <c r="L112"/>
      <c r="M112"/>
      <c r="Q112" s="10"/>
      <c r="S112"/>
      <c r="T112"/>
      <c r="U112"/>
    </row>
    <row r="113" spans="4:21" ht="15">
      <c r="D113"/>
      <c r="E113"/>
      <c r="K113"/>
      <c r="L113"/>
      <c r="M113"/>
      <c r="Q113" s="10"/>
      <c r="S113"/>
      <c r="T113"/>
      <c r="U113"/>
    </row>
    <row r="114" spans="4:21" ht="15">
      <c r="D114"/>
      <c r="E114"/>
      <c r="K114"/>
      <c r="L114"/>
      <c r="M114"/>
      <c r="Q114" s="10"/>
      <c r="S114"/>
      <c r="T114"/>
      <c r="U114"/>
    </row>
    <row r="115" spans="4:21" ht="15">
      <c r="D115"/>
      <c r="E115"/>
      <c r="K115"/>
      <c r="L115"/>
      <c r="M115"/>
      <c r="Q115" s="10"/>
      <c r="S115"/>
      <c r="T115"/>
      <c r="U115"/>
    </row>
    <row r="116" spans="4:21" ht="15">
      <c r="D116"/>
      <c r="E116"/>
      <c r="K116"/>
      <c r="L116"/>
      <c r="M116"/>
      <c r="Q116" s="10"/>
      <c r="S116"/>
      <c r="T116"/>
      <c r="U116"/>
    </row>
    <row r="117" spans="4:21" ht="15">
      <c r="D117"/>
      <c r="E117"/>
      <c r="K117"/>
      <c r="L117"/>
      <c r="M117"/>
      <c r="Q117" s="10"/>
      <c r="S117"/>
      <c r="T117"/>
      <c r="U117"/>
    </row>
    <row r="118" spans="4:21" ht="15">
      <c r="D118"/>
      <c r="E118"/>
      <c r="K118"/>
      <c r="L118"/>
      <c r="M118"/>
      <c r="Q118" s="10"/>
      <c r="S118"/>
      <c r="T118"/>
      <c r="U118"/>
    </row>
    <row r="119" spans="4:21" ht="15">
      <c r="D119"/>
      <c r="E119"/>
      <c r="K119"/>
      <c r="L119"/>
      <c r="M119"/>
      <c r="Q119" s="10"/>
      <c r="S119"/>
      <c r="T119"/>
      <c r="U119"/>
    </row>
    <row r="120" spans="4:21" ht="15">
      <c r="D120"/>
      <c r="E120"/>
      <c r="K120"/>
      <c r="L120"/>
      <c r="M120"/>
      <c r="Q120" s="10"/>
      <c r="S120"/>
      <c r="T120"/>
      <c r="U120"/>
    </row>
    <row r="121" spans="4:21" ht="15">
      <c r="D121"/>
      <c r="E121"/>
      <c r="K121"/>
      <c r="L121"/>
      <c r="M121"/>
      <c r="Q121" s="10"/>
      <c r="S121"/>
      <c r="T121"/>
      <c r="U121"/>
    </row>
    <row r="122" spans="4:21" ht="15">
      <c r="D122"/>
      <c r="E122"/>
      <c r="K122"/>
      <c r="L122"/>
      <c r="M122"/>
      <c r="Q122" s="10"/>
      <c r="S122"/>
      <c r="T122"/>
      <c r="U122"/>
    </row>
    <row r="123" spans="4:21" ht="15">
      <c r="D123"/>
      <c r="E123"/>
      <c r="K123"/>
      <c r="L123"/>
      <c r="M123"/>
      <c r="Q123" s="10"/>
      <c r="S123"/>
      <c r="T123"/>
      <c r="U123"/>
    </row>
    <row r="124" spans="4:21" ht="15">
      <c r="D124"/>
      <c r="E124"/>
      <c r="K124"/>
      <c r="L124"/>
      <c r="M124"/>
      <c r="Q124" s="10"/>
      <c r="S124"/>
      <c r="T124"/>
      <c r="U124"/>
    </row>
    <row r="125" spans="4:21" ht="15">
      <c r="D125"/>
      <c r="E125"/>
      <c r="K125"/>
      <c r="L125"/>
      <c r="M125"/>
      <c r="Q125" s="10"/>
      <c r="S125"/>
      <c r="T125"/>
      <c r="U125"/>
    </row>
    <row r="126" spans="4:21" ht="15">
      <c r="D126"/>
      <c r="E126"/>
      <c r="K126"/>
      <c r="L126"/>
      <c r="M126"/>
      <c r="Q126" s="10"/>
      <c r="S126"/>
      <c r="T126"/>
      <c r="U126"/>
    </row>
    <row r="127" spans="4:21" ht="15">
      <c r="D127"/>
      <c r="E127"/>
      <c r="K127"/>
      <c r="L127"/>
      <c r="M127"/>
      <c r="Q127" s="10"/>
      <c r="S127"/>
      <c r="T127"/>
      <c r="U127"/>
    </row>
    <row r="128" spans="4:21" ht="15">
      <c r="D128"/>
      <c r="E128"/>
      <c r="K128"/>
      <c r="L128"/>
      <c r="M128"/>
      <c r="Q128" s="10"/>
      <c r="S128"/>
      <c r="T128"/>
      <c r="U128"/>
    </row>
    <row r="129" spans="4:21" ht="15">
      <c r="D129"/>
      <c r="E129"/>
      <c r="K129"/>
      <c r="L129"/>
      <c r="M129"/>
      <c r="Q129" s="10"/>
      <c r="S129"/>
      <c r="T129"/>
      <c r="U129"/>
    </row>
    <row r="130" spans="4:21" ht="15">
      <c r="D130"/>
      <c r="E130"/>
      <c r="K130"/>
      <c r="L130"/>
      <c r="M130"/>
      <c r="Q130" s="10"/>
      <c r="S130"/>
      <c r="T130"/>
      <c r="U130"/>
    </row>
    <row r="131" spans="4:21" ht="15">
      <c r="D131"/>
      <c r="E131"/>
      <c r="K131"/>
      <c r="L131"/>
      <c r="M131"/>
      <c r="Q131" s="10"/>
      <c r="S131"/>
      <c r="T131"/>
      <c r="U131"/>
    </row>
    <row r="132" spans="4:21" ht="15">
      <c r="D132"/>
      <c r="E132"/>
      <c r="K132"/>
      <c r="L132"/>
      <c r="M132"/>
      <c r="Q132" s="10"/>
      <c r="S132"/>
      <c r="T132"/>
      <c r="U132"/>
    </row>
    <row r="133" spans="4:21" ht="15">
      <c r="D133"/>
      <c r="E133"/>
      <c r="K133"/>
      <c r="L133"/>
      <c r="M133"/>
      <c r="Q133" s="10"/>
      <c r="S133"/>
      <c r="T133"/>
      <c r="U133"/>
    </row>
    <row r="134" spans="4:21" ht="15">
      <c r="D134"/>
      <c r="E134"/>
      <c r="K134"/>
      <c r="L134"/>
      <c r="M134"/>
      <c r="Q134" s="10"/>
      <c r="S134"/>
      <c r="T134"/>
      <c r="U134"/>
    </row>
    <row r="135" spans="4:21" ht="15">
      <c r="D135"/>
      <c r="E135"/>
      <c r="K135"/>
      <c r="L135"/>
      <c r="M135"/>
      <c r="Q135" s="10"/>
      <c r="S135"/>
      <c r="T135"/>
      <c r="U135"/>
    </row>
    <row r="136" spans="4:21" ht="15">
      <c r="D136"/>
      <c r="E136"/>
      <c r="K136"/>
      <c r="L136"/>
      <c r="M136"/>
      <c r="Q136" s="10"/>
      <c r="S136"/>
      <c r="T136"/>
      <c r="U136"/>
    </row>
    <row r="137" spans="4:21" ht="15">
      <c r="D137"/>
      <c r="E137"/>
      <c r="K137"/>
      <c r="L137"/>
      <c r="M137"/>
      <c r="Q137" s="10"/>
      <c r="S137"/>
      <c r="T137"/>
      <c r="U137"/>
    </row>
    <row r="138" spans="4:21" ht="15">
      <c r="D138"/>
      <c r="E138"/>
      <c r="K138"/>
      <c r="L138"/>
      <c r="M138"/>
      <c r="Q138" s="10"/>
      <c r="S138"/>
      <c r="T138"/>
      <c r="U138"/>
    </row>
    <row r="139" spans="4:21" ht="15">
      <c r="D139"/>
      <c r="E139"/>
      <c r="K139"/>
      <c r="L139"/>
      <c r="M139"/>
      <c r="Q139" s="10"/>
      <c r="S139"/>
      <c r="T139"/>
      <c r="U139"/>
    </row>
    <row r="140" spans="4:21" ht="15">
      <c r="D140"/>
      <c r="E140"/>
      <c r="K140"/>
      <c r="L140"/>
      <c r="M140"/>
      <c r="Q140" s="10"/>
      <c r="S140"/>
      <c r="T140"/>
      <c r="U140"/>
    </row>
    <row r="141" spans="4:21" ht="15">
      <c r="D141"/>
      <c r="E141"/>
      <c r="K141"/>
      <c r="L141"/>
      <c r="M141"/>
      <c r="Q141" s="10"/>
      <c r="S141"/>
      <c r="T141"/>
      <c r="U141"/>
    </row>
    <row r="142" spans="4:21" ht="15">
      <c r="D142"/>
      <c r="E142"/>
      <c r="K142"/>
      <c r="L142"/>
      <c r="M142"/>
      <c r="Q142" s="10"/>
      <c r="S142"/>
      <c r="T142"/>
      <c r="U142"/>
    </row>
    <row r="143" spans="4:21" ht="15">
      <c r="D143"/>
      <c r="E143"/>
      <c r="K143"/>
      <c r="L143"/>
      <c r="M143"/>
      <c r="Q143" s="10"/>
      <c r="S143"/>
      <c r="T143"/>
      <c r="U143"/>
    </row>
    <row r="144" spans="4:21" ht="15">
      <c r="D144"/>
      <c r="E144"/>
      <c r="K144"/>
      <c r="L144"/>
      <c r="M144"/>
      <c r="Q144" s="10"/>
      <c r="S144"/>
      <c r="T144"/>
      <c r="U144"/>
    </row>
    <row r="145" spans="4:21" ht="15">
      <c r="D145"/>
      <c r="E145"/>
      <c r="K145"/>
      <c r="L145"/>
      <c r="M145"/>
      <c r="Q145" s="10"/>
      <c r="S145"/>
      <c r="T145"/>
      <c r="U145"/>
    </row>
    <row r="146" spans="4:21" ht="15">
      <c r="D146"/>
      <c r="E146"/>
      <c r="K146"/>
      <c r="L146"/>
      <c r="M146"/>
      <c r="Q146" s="10"/>
      <c r="S146"/>
      <c r="T146"/>
      <c r="U146"/>
    </row>
    <row r="147" spans="4:21" ht="15">
      <c r="D147"/>
      <c r="E147"/>
      <c r="K147"/>
      <c r="L147"/>
      <c r="M147"/>
      <c r="Q147" s="10"/>
      <c r="S147"/>
      <c r="T147"/>
      <c r="U147"/>
    </row>
    <row r="148" spans="4:21" ht="15">
      <c r="D148"/>
      <c r="E148"/>
      <c r="K148"/>
      <c r="L148"/>
      <c r="M148"/>
      <c r="Q148" s="10"/>
      <c r="S148"/>
      <c r="T148"/>
      <c r="U148"/>
    </row>
    <row r="149" spans="4:21" ht="15">
      <c r="D149"/>
      <c r="E149"/>
      <c r="K149"/>
      <c r="L149"/>
      <c r="M149"/>
      <c r="Q149" s="10"/>
      <c r="S149"/>
      <c r="T149"/>
      <c r="U149"/>
    </row>
    <row r="150" spans="4:21" ht="15">
      <c r="D150"/>
      <c r="E150"/>
      <c r="K150"/>
      <c r="L150"/>
      <c r="M150"/>
      <c r="Q150" s="10"/>
      <c r="S150"/>
      <c r="T150"/>
      <c r="U150"/>
    </row>
    <row r="151" spans="4:21" ht="15">
      <c r="D151"/>
      <c r="E151"/>
      <c r="K151"/>
      <c r="L151"/>
      <c r="M151"/>
      <c r="Q151" s="10"/>
      <c r="S151"/>
      <c r="T151"/>
      <c r="U151"/>
    </row>
    <row r="152" spans="4:21" ht="15">
      <c r="D152"/>
      <c r="E152"/>
      <c r="K152"/>
      <c r="L152"/>
      <c r="M152"/>
      <c r="Q152" s="10"/>
      <c r="S152"/>
      <c r="T152"/>
      <c r="U152"/>
    </row>
    <row r="153" spans="4:21" ht="15">
      <c r="D153"/>
      <c r="E153"/>
      <c r="K153"/>
      <c r="L153"/>
      <c r="M153"/>
      <c r="Q153" s="10"/>
      <c r="S153"/>
      <c r="T153"/>
      <c r="U153"/>
    </row>
    <row r="154" spans="4:21" ht="15">
      <c r="D154"/>
      <c r="E154"/>
      <c r="K154"/>
      <c r="L154"/>
      <c r="M154"/>
      <c r="Q154" s="10"/>
      <c r="S154"/>
      <c r="T154"/>
      <c r="U154"/>
    </row>
    <row r="155" spans="4:21" ht="15">
      <c r="D155"/>
      <c r="E155"/>
      <c r="K155"/>
      <c r="L155"/>
      <c r="M155"/>
      <c r="Q155" s="10"/>
      <c r="S155"/>
      <c r="T155"/>
      <c r="U155"/>
    </row>
    <row r="156" spans="4:21" ht="15">
      <c r="D156"/>
      <c r="E156"/>
      <c r="K156"/>
      <c r="L156"/>
      <c r="M156"/>
      <c r="Q156" s="10"/>
      <c r="S156"/>
      <c r="T156"/>
      <c r="U156"/>
    </row>
    <row r="157" spans="4:21" ht="15">
      <c r="D157"/>
      <c r="E157"/>
      <c r="K157"/>
      <c r="L157"/>
      <c r="M157"/>
      <c r="Q157" s="10"/>
      <c r="S157"/>
      <c r="T157"/>
      <c r="U157"/>
    </row>
    <row r="158" spans="4:21" ht="15">
      <c r="D158"/>
      <c r="E158"/>
      <c r="K158"/>
      <c r="L158"/>
      <c r="M158"/>
      <c r="Q158" s="10"/>
      <c r="S158"/>
      <c r="T158"/>
      <c r="U158"/>
    </row>
    <row r="159" spans="4:21" ht="15">
      <c r="D159"/>
      <c r="E159"/>
      <c r="K159"/>
      <c r="L159"/>
      <c r="M159"/>
      <c r="Q159" s="10"/>
      <c r="S159"/>
      <c r="T159"/>
      <c r="U159"/>
    </row>
    <row r="160" spans="4:21" ht="15">
      <c r="D160"/>
      <c r="E160"/>
      <c r="K160"/>
      <c r="L160"/>
      <c r="M160"/>
      <c r="Q160" s="10"/>
      <c r="S160"/>
      <c r="T160"/>
      <c r="U160"/>
    </row>
    <row r="161" spans="4:21" ht="15">
      <c r="D161"/>
      <c r="E161"/>
      <c r="K161"/>
      <c r="L161"/>
      <c r="M161"/>
      <c r="Q161" s="10"/>
      <c r="S161"/>
      <c r="T161"/>
      <c r="U161"/>
    </row>
    <row r="162" spans="4:21" ht="15">
      <c r="D162"/>
      <c r="E162"/>
      <c r="K162"/>
      <c r="L162"/>
      <c r="M162"/>
      <c r="Q162" s="10"/>
      <c r="S162"/>
      <c r="T162"/>
      <c r="U162"/>
    </row>
    <row r="163" spans="4:21" ht="15">
      <c r="D163"/>
      <c r="E163"/>
      <c r="K163"/>
      <c r="L163"/>
      <c r="M163"/>
      <c r="Q163" s="10"/>
      <c r="S163"/>
      <c r="T163"/>
      <c r="U163"/>
    </row>
    <row r="164" spans="4:21" ht="15">
      <c r="D164"/>
      <c r="E164"/>
      <c r="K164"/>
      <c r="L164"/>
      <c r="M164"/>
      <c r="Q164" s="10"/>
      <c r="S164"/>
      <c r="T164"/>
      <c r="U164"/>
    </row>
    <row r="165" spans="4:21" ht="15">
      <c r="D165"/>
      <c r="E165"/>
      <c r="K165"/>
      <c r="L165"/>
      <c r="M165"/>
      <c r="Q165" s="10"/>
      <c r="S165"/>
      <c r="T165"/>
      <c r="U165"/>
    </row>
    <row r="166" spans="4:21" ht="15">
      <c r="D166"/>
      <c r="E166"/>
      <c r="K166"/>
      <c r="L166"/>
      <c r="M166"/>
      <c r="Q166" s="10"/>
      <c r="S166"/>
      <c r="T166"/>
      <c r="U166"/>
    </row>
    <row r="167" spans="4:21" ht="15">
      <c r="D167"/>
      <c r="E167"/>
      <c r="K167"/>
      <c r="L167"/>
      <c r="M167"/>
      <c r="Q167" s="10"/>
      <c r="S167"/>
      <c r="T167"/>
      <c r="U167"/>
    </row>
    <row r="168" spans="4:21" ht="15">
      <c r="D168"/>
      <c r="E168"/>
      <c r="K168"/>
      <c r="L168"/>
      <c r="M168"/>
      <c r="Q168" s="10"/>
      <c r="S168"/>
      <c r="T168"/>
      <c r="U168"/>
    </row>
    <row r="169" spans="4:21" ht="15">
      <c r="D169"/>
      <c r="E169"/>
      <c r="K169"/>
      <c r="L169"/>
      <c r="M169"/>
      <c r="Q169" s="10"/>
      <c r="S169"/>
      <c r="T169"/>
      <c r="U169"/>
    </row>
    <row r="170" spans="4:21" ht="15">
      <c r="D170"/>
      <c r="E170"/>
      <c r="K170"/>
      <c r="L170"/>
      <c r="M170"/>
      <c r="Q170" s="10"/>
      <c r="S170"/>
      <c r="T170"/>
      <c r="U170"/>
    </row>
    <row r="171" spans="4:21" ht="15">
      <c r="D171"/>
      <c r="E171"/>
      <c r="K171"/>
      <c r="L171"/>
      <c r="M171"/>
      <c r="Q171" s="10"/>
      <c r="S171"/>
      <c r="T171"/>
      <c r="U171"/>
    </row>
    <row r="172" spans="4:21" ht="15">
      <c r="D172"/>
      <c r="E172"/>
      <c r="K172"/>
      <c r="L172"/>
      <c r="M172"/>
      <c r="Q172" s="10"/>
      <c r="S172"/>
      <c r="T172"/>
      <c r="U172"/>
    </row>
    <row r="173" spans="4:21" ht="15">
      <c r="D173"/>
      <c r="E173"/>
      <c r="K173"/>
      <c r="L173"/>
      <c r="M173"/>
      <c r="Q173" s="10"/>
      <c r="S173"/>
      <c r="T173"/>
      <c r="U173"/>
    </row>
    <row r="174" spans="4:21" ht="15">
      <c r="D174"/>
      <c r="E174"/>
      <c r="K174"/>
      <c r="L174"/>
      <c r="M174"/>
      <c r="Q174" s="10"/>
      <c r="S174"/>
      <c r="T174"/>
      <c r="U174"/>
    </row>
    <row r="175" spans="4:21" ht="15">
      <c r="D175"/>
      <c r="E175"/>
      <c r="K175"/>
      <c r="L175"/>
      <c r="M175"/>
      <c r="Q175" s="10"/>
      <c r="S175"/>
      <c r="T175"/>
      <c r="U175"/>
    </row>
    <row r="176" spans="4:21" ht="15">
      <c r="D176"/>
      <c r="E176"/>
      <c r="K176"/>
      <c r="L176"/>
      <c r="M176"/>
      <c r="Q176" s="10"/>
      <c r="S176"/>
      <c r="T176"/>
      <c r="U176"/>
    </row>
    <row r="177" spans="4:21" ht="15">
      <c r="D177"/>
      <c r="E177"/>
      <c r="K177"/>
      <c r="L177"/>
      <c r="M177"/>
      <c r="Q177" s="10"/>
      <c r="S177"/>
      <c r="T177"/>
      <c r="U177"/>
    </row>
    <row r="178" spans="4:21" ht="15">
      <c r="D178"/>
      <c r="E178"/>
      <c r="K178"/>
      <c r="L178"/>
      <c r="M178"/>
      <c r="Q178" s="10"/>
      <c r="S178"/>
      <c r="T178"/>
      <c r="U178"/>
    </row>
    <row r="179" spans="4:21" ht="15">
      <c r="D179"/>
      <c r="E179"/>
      <c r="K179"/>
      <c r="L179"/>
      <c r="M179"/>
      <c r="Q179" s="10"/>
      <c r="S179"/>
      <c r="T179"/>
      <c r="U179"/>
    </row>
    <row r="180" spans="4:21" ht="15">
      <c r="D180"/>
      <c r="E180"/>
      <c r="K180"/>
      <c r="L180"/>
      <c r="M180"/>
      <c r="Q180" s="10"/>
      <c r="S180"/>
      <c r="T180"/>
      <c r="U180"/>
    </row>
    <row r="181" spans="4:21" ht="15">
      <c r="D181"/>
      <c r="E181"/>
      <c r="K181"/>
      <c r="L181"/>
      <c r="M181"/>
      <c r="Q181" s="10"/>
      <c r="S181"/>
      <c r="T181"/>
      <c r="U181"/>
    </row>
    <row r="182" spans="4:21" ht="15">
      <c r="D182"/>
      <c r="E182"/>
      <c r="K182"/>
      <c r="L182"/>
      <c r="M182"/>
      <c r="Q182" s="10"/>
      <c r="S182"/>
      <c r="T182"/>
      <c r="U182"/>
    </row>
    <row r="183" spans="4:21" ht="15">
      <c r="D183"/>
      <c r="E183"/>
      <c r="K183"/>
      <c r="L183"/>
      <c r="M183"/>
      <c r="Q183" s="10"/>
      <c r="S183"/>
      <c r="T183"/>
      <c r="U183"/>
    </row>
    <row r="184" spans="4:21" ht="15">
      <c r="D184"/>
      <c r="E184"/>
      <c r="K184"/>
      <c r="L184"/>
      <c r="M184"/>
      <c r="Q184" s="10"/>
      <c r="S184"/>
      <c r="T184"/>
      <c r="U184"/>
    </row>
    <row r="185" spans="4:21" ht="15">
      <c r="D185"/>
      <c r="E185"/>
      <c r="K185"/>
      <c r="L185"/>
      <c r="M185"/>
      <c r="Q185" s="10"/>
      <c r="S185"/>
      <c r="T185"/>
      <c r="U185"/>
    </row>
    <row r="186" spans="4:21" ht="15">
      <c r="D186"/>
      <c r="E186"/>
      <c r="K186"/>
      <c r="L186"/>
      <c r="M186"/>
      <c r="Q186" s="10"/>
      <c r="S186"/>
      <c r="T186"/>
      <c r="U186"/>
    </row>
    <row r="187" spans="4:21" ht="15">
      <c r="D187"/>
      <c r="E187"/>
      <c r="K187"/>
      <c r="L187"/>
      <c r="M187"/>
      <c r="Q187" s="10"/>
      <c r="S187"/>
      <c r="T187"/>
      <c r="U187"/>
    </row>
    <row r="188" spans="4:21" ht="15">
      <c r="D188"/>
      <c r="E188"/>
      <c r="K188"/>
      <c r="L188"/>
      <c r="M188"/>
      <c r="Q188" s="10"/>
      <c r="S188"/>
      <c r="T188"/>
      <c r="U188"/>
    </row>
    <row r="189" spans="4:21" ht="15">
      <c r="D189"/>
      <c r="E189"/>
      <c r="K189"/>
      <c r="L189"/>
      <c r="M189"/>
      <c r="Q189" s="10"/>
      <c r="S189"/>
      <c r="T189"/>
      <c r="U189"/>
    </row>
    <row r="190" spans="4:21" ht="15">
      <c r="D190"/>
      <c r="E190"/>
      <c r="K190"/>
      <c r="L190"/>
      <c r="M190"/>
      <c r="Q190" s="10"/>
      <c r="S190"/>
      <c r="T190"/>
      <c r="U190"/>
    </row>
    <row r="191" spans="4:21" ht="15">
      <c r="D191"/>
      <c r="E191"/>
      <c r="K191"/>
      <c r="L191"/>
      <c r="M191"/>
      <c r="Q191" s="10"/>
      <c r="S191"/>
      <c r="T191"/>
      <c r="U191"/>
    </row>
    <row r="192" spans="4:21" ht="15">
      <c r="D192"/>
      <c r="E192"/>
      <c r="K192"/>
      <c r="L192"/>
      <c r="M192"/>
      <c r="Q192" s="10"/>
      <c r="S192"/>
      <c r="T192"/>
      <c r="U192"/>
    </row>
    <row r="193" spans="4:21" ht="15">
      <c r="D193"/>
      <c r="E193"/>
      <c r="K193"/>
      <c r="L193"/>
      <c r="M193"/>
      <c r="Q193" s="10"/>
      <c r="S193"/>
      <c r="T193"/>
      <c r="U193"/>
    </row>
    <row r="194" spans="4:21" ht="15">
      <c r="D194"/>
      <c r="E194"/>
      <c r="K194"/>
      <c r="L194"/>
      <c r="M194"/>
      <c r="Q194" s="10"/>
      <c r="S194"/>
      <c r="T194"/>
      <c r="U194"/>
    </row>
    <row r="195" spans="4:21" ht="15">
      <c r="D195"/>
      <c r="E195"/>
      <c r="K195"/>
      <c r="L195"/>
      <c r="M195"/>
      <c r="Q195" s="10"/>
      <c r="S195"/>
      <c r="T195"/>
      <c r="U195"/>
    </row>
    <row r="196" spans="4:21" ht="15">
      <c r="D196"/>
      <c r="E196"/>
      <c r="K196"/>
      <c r="L196"/>
      <c r="M196"/>
      <c r="Q196" s="10"/>
      <c r="S196"/>
      <c r="T196"/>
      <c r="U196"/>
    </row>
    <row r="197" spans="4:21" ht="15">
      <c r="D197"/>
      <c r="E197"/>
      <c r="K197"/>
      <c r="L197"/>
      <c r="M197"/>
      <c r="Q197" s="10"/>
      <c r="S197"/>
      <c r="T197"/>
      <c r="U197"/>
    </row>
    <row r="198" spans="4:21" ht="15">
      <c r="D198"/>
      <c r="E198"/>
      <c r="K198"/>
      <c r="L198"/>
      <c r="M198"/>
      <c r="Q198" s="10"/>
      <c r="S198"/>
      <c r="T198"/>
      <c r="U198"/>
    </row>
    <row r="199" spans="4:21" ht="15">
      <c r="D199"/>
      <c r="E199"/>
      <c r="K199"/>
      <c r="L199"/>
      <c r="M199"/>
      <c r="Q199" s="10"/>
      <c r="S199"/>
      <c r="T199"/>
      <c r="U199"/>
    </row>
    <row r="200" spans="4:21" ht="15">
      <c r="D200"/>
      <c r="E200"/>
      <c r="K200"/>
      <c r="L200"/>
      <c r="M200"/>
      <c r="Q200" s="10"/>
      <c r="S200"/>
      <c r="T200"/>
      <c r="U200"/>
    </row>
    <row r="201" spans="4:21" ht="15">
      <c r="D201"/>
      <c r="E201"/>
      <c r="K201"/>
      <c r="L201"/>
      <c r="M201"/>
      <c r="Q201" s="10"/>
      <c r="S201"/>
      <c r="T201"/>
      <c r="U201"/>
    </row>
    <row r="202" spans="4:21" ht="15">
      <c r="D202"/>
      <c r="E202"/>
      <c r="K202"/>
      <c r="L202"/>
      <c r="M202"/>
      <c r="Q202" s="10"/>
      <c r="S202"/>
      <c r="T202"/>
      <c r="U202"/>
    </row>
    <row r="203" spans="4:21" ht="15">
      <c r="D203"/>
      <c r="E203"/>
      <c r="K203"/>
      <c r="L203"/>
      <c r="M203"/>
      <c r="Q203" s="10"/>
      <c r="S203"/>
      <c r="T203"/>
      <c r="U203"/>
    </row>
    <row r="204" spans="4:21" ht="15">
      <c r="D204"/>
      <c r="E204"/>
      <c r="K204"/>
      <c r="L204"/>
      <c r="M204"/>
      <c r="Q204" s="10"/>
      <c r="S204"/>
      <c r="T204"/>
      <c r="U204"/>
    </row>
    <row r="205" spans="4:21" ht="15">
      <c r="D205"/>
      <c r="E205"/>
      <c r="K205"/>
      <c r="L205"/>
      <c r="M205"/>
      <c r="Q205" s="10"/>
      <c r="S205"/>
      <c r="T205"/>
      <c r="U205"/>
    </row>
    <row r="206" spans="4:21" ht="15">
      <c r="D206"/>
      <c r="E206"/>
      <c r="K206"/>
      <c r="L206"/>
      <c r="M206"/>
      <c r="Q206" s="10"/>
      <c r="S206"/>
      <c r="T206"/>
      <c r="U206"/>
    </row>
    <row r="207" spans="4:21" ht="15">
      <c r="D207"/>
      <c r="E207"/>
      <c r="K207"/>
      <c r="L207"/>
      <c r="M207"/>
      <c r="Q207" s="10"/>
      <c r="S207"/>
      <c r="T207"/>
      <c r="U207"/>
    </row>
    <row r="208" spans="4:21" ht="15">
      <c r="D208"/>
      <c r="E208"/>
      <c r="K208"/>
      <c r="L208"/>
      <c r="M208"/>
      <c r="Q208" s="10"/>
      <c r="S208"/>
      <c r="T208"/>
      <c r="U208"/>
    </row>
    <row r="209" spans="4:21" ht="15">
      <c r="D209"/>
      <c r="E209"/>
      <c r="K209"/>
      <c r="L209"/>
      <c r="M209"/>
      <c r="Q209" s="10"/>
      <c r="S209"/>
      <c r="T209"/>
      <c r="U209"/>
    </row>
    <row r="210" spans="4:21" ht="15">
      <c r="D210"/>
      <c r="E210"/>
      <c r="K210"/>
      <c r="L210"/>
      <c r="M210"/>
      <c r="Q210" s="10"/>
      <c r="S210"/>
      <c r="T210"/>
      <c r="U210"/>
    </row>
    <row r="211" spans="4:21" ht="15">
      <c r="D211"/>
      <c r="E211"/>
      <c r="K211"/>
      <c r="L211"/>
      <c r="M211"/>
      <c r="Q211" s="10"/>
      <c r="S211"/>
      <c r="T211"/>
      <c r="U211"/>
    </row>
    <row r="212" spans="4:21" ht="15">
      <c r="D212"/>
      <c r="E212"/>
      <c r="K212"/>
      <c r="L212"/>
      <c r="M212"/>
      <c r="Q212" s="10"/>
      <c r="S212"/>
      <c r="T212"/>
      <c r="U212"/>
    </row>
    <row r="213" spans="4:21" ht="15">
      <c r="D213"/>
      <c r="E213"/>
      <c r="K213"/>
      <c r="L213"/>
      <c r="M213"/>
      <c r="Q213" s="10"/>
      <c r="S213"/>
      <c r="T213"/>
      <c r="U213"/>
    </row>
    <row r="214" spans="4:21" ht="15">
      <c r="D214"/>
      <c r="E214"/>
      <c r="K214"/>
      <c r="L214"/>
      <c r="M214"/>
      <c r="Q214" s="10"/>
      <c r="S214"/>
      <c r="T214"/>
      <c r="U214"/>
    </row>
    <row r="215" spans="4:21" ht="15">
      <c r="D215"/>
      <c r="E215"/>
      <c r="K215"/>
      <c r="L215"/>
      <c r="M215"/>
      <c r="Q215" s="10"/>
      <c r="S215"/>
      <c r="T215"/>
      <c r="U215"/>
    </row>
    <row r="216" spans="4:21" ht="15">
      <c r="D216"/>
      <c r="E216"/>
      <c r="K216"/>
      <c r="L216"/>
      <c r="M216"/>
      <c r="Q216" s="10"/>
      <c r="S216"/>
      <c r="T216"/>
      <c r="U216"/>
    </row>
    <row r="217" spans="4:21" ht="15">
      <c r="D217"/>
      <c r="E217"/>
      <c r="K217"/>
      <c r="L217"/>
      <c r="M217"/>
      <c r="Q217" s="10"/>
      <c r="S217"/>
      <c r="T217"/>
      <c r="U217"/>
    </row>
    <row r="218" spans="4:21" ht="15">
      <c r="D218"/>
      <c r="E218"/>
      <c r="K218"/>
      <c r="L218"/>
      <c r="M218"/>
      <c r="Q218" s="10"/>
      <c r="S218"/>
      <c r="T218"/>
      <c r="U218"/>
    </row>
    <row r="219" spans="4:21" ht="15">
      <c r="D219"/>
      <c r="E219"/>
      <c r="K219"/>
      <c r="L219"/>
      <c r="M219"/>
      <c r="Q219" s="10"/>
      <c r="S219"/>
      <c r="T219"/>
      <c r="U219"/>
    </row>
    <row r="220" spans="4:21" ht="15">
      <c r="D220"/>
      <c r="E220"/>
      <c r="K220"/>
      <c r="L220"/>
      <c r="M220"/>
      <c r="Q220" s="10"/>
      <c r="S220"/>
      <c r="T220"/>
      <c r="U220"/>
    </row>
    <row r="221" spans="4:21" ht="15">
      <c r="D221"/>
      <c r="E221"/>
      <c r="K221"/>
      <c r="L221"/>
      <c r="M221"/>
      <c r="Q221" s="10"/>
      <c r="S221"/>
      <c r="T221"/>
      <c r="U221"/>
    </row>
    <row r="222" spans="4:21" ht="15">
      <c r="D222"/>
      <c r="E222"/>
      <c r="K222"/>
      <c r="L222"/>
      <c r="M222"/>
      <c r="Q222" s="10"/>
      <c r="S222"/>
      <c r="T222"/>
      <c r="U222"/>
    </row>
    <row r="223" spans="4:21" ht="15">
      <c r="D223"/>
      <c r="E223"/>
      <c r="K223"/>
      <c r="L223"/>
      <c r="M223"/>
      <c r="Q223" s="10"/>
      <c r="S223"/>
      <c r="T223"/>
      <c r="U223"/>
    </row>
    <row r="224" spans="4:21" ht="15">
      <c r="D224"/>
      <c r="E224"/>
      <c r="K224"/>
      <c r="L224"/>
      <c r="M224"/>
      <c r="Q224" s="10"/>
      <c r="S224"/>
      <c r="T224"/>
      <c r="U224"/>
    </row>
    <row r="225" spans="4:21" ht="15">
      <c r="D225"/>
      <c r="E225"/>
      <c r="K225"/>
      <c r="L225"/>
      <c r="M225"/>
      <c r="Q225" s="10"/>
      <c r="S225"/>
      <c r="T225"/>
      <c r="U225"/>
    </row>
    <row r="226" spans="4:21" ht="15">
      <c r="D226"/>
      <c r="E226"/>
      <c r="K226"/>
      <c r="L226"/>
      <c r="M226"/>
      <c r="Q226" s="10"/>
      <c r="S226"/>
      <c r="T226"/>
      <c r="U226"/>
    </row>
    <row r="227" spans="4:21" ht="15">
      <c r="D227"/>
      <c r="E227"/>
      <c r="K227"/>
      <c r="L227"/>
      <c r="M227"/>
      <c r="Q227" s="10"/>
      <c r="S227"/>
      <c r="T227"/>
      <c r="U227"/>
    </row>
    <row r="228" spans="4:21" ht="15">
      <c r="D228"/>
      <c r="E228"/>
      <c r="K228"/>
      <c r="L228"/>
      <c r="M228"/>
      <c r="Q228" s="10"/>
      <c r="S228"/>
      <c r="T228"/>
      <c r="U228"/>
    </row>
    <row r="229" spans="4:21" ht="15">
      <c r="D229"/>
      <c r="E229"/>
      <c r="K229"/>
      <c r="L229"/>
      <c r="M229"/>
      <c r="Q229" s="10"/>
      <c r="S229"/>
      <c r="T229"/>
      <c r="U229"/>
    </row>
    <row r="230" spans="4:21" ht="15">
      <c r="D230"/>
      <c r="E230"/>
      <c r="K230"/>
      <c r="L230"/>
      <c r="M230"/>
      <c r="Q230" s="10"/>
      <c r="S230"/>
      <c r="T230"/>
      <c r="U230"/>
    </row>
    <row r="231" spans="4:21" ht="15">
      <c r="D231"/>
      <c r="E231"/>
      <c r="K231"/>
      <c r="L231"/>
      <c r="M231"/>
      <c r="Q231" s="10"/>
      <c r="S231"/>
      <c r="T231"/>
      <c r="U231"/>
    </row>
    <row r="232" spans="4:21" ht="15">
      <c r="D232"/>
      <c r="E232"/>
      <c r="K232"/>
      <c r="L232"/>
      <c r="M232"/>
      <c r="Q232" s="10"/>
      <c r="S232"/>
      <c r="T232"/>
      <c r="U232"/>
    </row>
    <row r="233" spans="4:21" ht="15">
      <c r="D233"/>
      <c r="E233"/>
      <c r="K233"/>
      <c r="L233"/>
      <c r="M233"/>
      <c r="Q233" s="10"/>
      <c r="S233"/>
      <c r="T233"/>
      <c r="U233"/>
    </row>
    <row r="234" spans="4:21" ht="15">
      <c r="D234"/>
      <c r="E234"/>
      <c r="K234"/>
      <c r="L234"/>
      <c r="M234"/>
      <c r="Q234" s="10"/>
      <c r="S234"/>
      <c r="T234"/>
      <c r="U234"/>
    </row>
    <row r="235" spans="4:21" ht="15">
      <c r="D235"/>
      <c r="E235"/>
      <c r="K235"/>
      <c r="L235"/>
      <c r="M235"/>
      <c r="Q235" s="10"/>
      <c r="S235"/>
      <c r="T235"/>
      <c r="U235"/>
    </row>
    <row r="236" spans="4:21" ht="15">
      <c r="D236"/>
      <c r="E236"/>
      <c r="K236"/>
      <c r="L236"/>
      <c r="M236"/>
      <c r="Q236" s="10"/>
      <c r="S236"/>
      <c r="T236"/>
      <c r="U236"/>
    </row>
    <row r="237" spans="4:21" ht="15">
      <c r="D237"/>
      <c r="E237"/>
      <c r="K237"/>
      <c r="L237"/>
      <c r="M237"/>
      <c r="Q237" s="10"/>
      <c r="S237"/>
      <c r="T237"/>
      <c r="U237"/>
    </row>
    <row r="238" spans="4:21" ht="15">
      <c r="D238"/>
      <c r="E238"/>
      <c r="K238"/>
      <c r="L238"/>
      <c r="M238"/>
      <c r="Q238" s="10"/>
      <c r="S238"/>
      <c r="T238"/>
      <c r="U238"/>
    </row>
    <row r="239" spans="4:21" ht="15">
      <c r="D239"/>
      <c r="E239"/>
      <c r="K239"/>
      <c r="L239"/>
      <c r="M239"/>
      <c r="Q239" s="10"/>
      <c r="S239"/>
      <c r="T239"/>
      <c r="U239"/>
    </row>
    <row r="240" spans="4:21" ht="15">
      <c r="D240"/>
      <c r="E240"/>
      <c r="K240"/>
      <c r="L240"/>
      <c r="M240"/>
      <c r="Q240" s="10"/>
      <c r="S240"/>
      <c r="T240"/>
      <c r="U240"/>
    </row>
    <row r="241" spans="4:21" ht="15">
      <c r="D241"/>
      <c r="E241"/>
      <c r="K241"/>
      <c r="L241"/>
      <c r="M241"/>
      <c r="Q241" s="10"/>
      <c r="S241"/>
      <c r="T241"/>
      <c r="U241"/>
    </row>
    <row r="242" spans="4:21" ht="15">
      <c r="D242"/>
      <c r="E242"/>
      <c r="K242"/>
      <c r="L242"/>
      <c r="M242"/>
      <c r="Q242" s="10"/>
      <c r="S242"/>
      <c r="T242"/>
      <c r="U242"/>
    </row>
    <row r="243" spans="4:21" ht="15">
      <c r="D243"/>
      <c r="E243"/>
      <c r="K243"/>
      <c r="L243"/>
      <c r="M243"/>
      <c r="Q243" s="10"/>
      <c r="S243"/>
      <c r="T243"/>
      <c r="U243"/>
    </row>
    <row r="244" spans="4:21" ht="15">
      <c r="D244"/>
      <c r="E244"/>
      <c r="K244"/>
      <c r="L244"/>
      <c r="M244"/>
      <c r="Q244" s="10"/>
      <c r="S244"/>
      <c r="T244"/>
      <c r="U244"/>
    </row>
    <row r="245" spans="4:21" ht="15">
      <c r="D245"/>
      <c r="E245"/>
      <c r="K245"/>
      <c r="L245"/>
      <c r="M245"/>
      <c r="Q245" s="10"/>
      <c r="S245"/>
      <c r="T245"/>
      <c r="U245"/>
    </row>
    <row r="246" spans="4:21" ht="15">
      <c r="D246"/>
      <c r="E246"/>
      <c r="K246"/>
      <c r="L246"/>
      <c r="M246"/>
      <c r="Q246" s="10"/>
      <c r="S246"/>
      <c r="T246"/>
      <c r="U246"/>
    </row>
    <row r="247" spans="4:21" ht="15">
      <c r="D247"/>
      <c r="E247"/>
      <c r="K247"/>
      <c r="L247"/>
      <c r="M247"/>
      <c r="Q247" s="10"/>
      <c r="S247"/>
      <c r="T247"/>
      <c r="U247"/>
    </row>
    <row r="248" spans="4:21" ht="15">
      <c r="D248"/>
      <c r="E248"/>
      <c r="K248"/>
      <c r="L248"/>
      <c r="M248"/>
      <c r="Q248" s="10"/>
      <c r="S248"/>
      <c r="T248"/>
      <c r="U248"/>
    </row>
    <row r="249" spans="4:21" ht="15">
      <c r="D249"/>
      <c r="E249"/>
      <c r="K249"/>
      <c r="L249"/>
      <c r="M249"/>
      <c r="Q249" s="10"/>
      <c r="S249"/>
      <c r="T249"/>
      <c r="U249"/>
    </row>
    <row r="250" spans="4:21" ht="15">
      <c r="D250"/>
      <c r="E250"/>
      <c r="K250"/>
      <c r="L250"/>
      <c r="M250"/>
      <c r="Q250" s="10"/>
      <c r="S250"/>
      <c r="T250"/>
      <c r="U250"/>
    </row>
    <row r="251" spans="4:21" ht="15">
      <c r="D251"/>
      <c r="E251"/>
      <c r="K251"/>
      <c r="L251"/>
      <c r="M251"/>
      <c r="Q251" s="10"/>
      <c r="S251"/>
      <c r="T251"/>
      <c r="U251"/>
    </row>
    <row r="252" spans="4:21" ht="15">
      <c r="D252"/>
      <c r="E252"/>
      <c r="K252"/>
      <c r="L252"/>
      <c r="M252"/>
      <c r="Q252" s="10"/>
      <c r="S252"/>
      <c r="T252"/>
      <c r="U252"/>
    </row>
    <row r="253" spans="4:21" ht="15">
      <c r="D253"/>
      <c r="E253"/>
      <c r="K253"/>
      <c r="L253"/>
      <c r="M253"/>
      <c r="Q253" s="10"/>
      <c r="S253"/>
      <c r="T253"/>
      <c r="U253"/>
    </row>
    <row r="254" spans="4:21" ht="15">
      <c r="D254"/>
      <c r="E254"/>
      <c r="K254"/>
      <c r="L254"/>
      <c r="M254"/>
      <c r="Q254" s="10"/>
      <c r="S254"/>
      <c r="T254"/>
      <c r="U254"/>
    </row>
    <row r="255" spans="4:21" ht="15">
      <c r="D255"/>
      <c r="E255"/>
      <c r="K255"/>
      <c r="L255"/>
      <c r="M255"/>
      <c r="Q255" s="10"/>
      <c r="S255"/>
      <c r="T255"/>
      <c r="U255"/>
    </row>
    <row r="256" spans="4:21" ht="15">
      <c r="D256"/>
      <c r="E256"/>
      <c r="K256"/>
      <c r="L256"/>
      <c r="M256"/>
      <c r="Q256" s="10"/>
      <c r="S256"/>
      <c r="T256"/>
      <c r="U256"/>
    </row>
    <row r="257" spans="4:21" ht="15">
      <c r="D257"/>
      <c r="E257"/>
      <c r="K257"/>
      <c r="L257"/>
      <c r="M257"/>
      <c r="Q257" s="10"/>
      <c r="S257"/>
      <c r="T257"/>
      <c r="U257"/>
    </row>
    <row r="258" spans="4:21" ht="15">
      <c r="D258"/>
      <c r="E258"/>
      <c r="K258"/>
      <c r="L258"/>
      <c r="M258"/>
      <c r="Q258" s="10"/>
      <c r="S258"/>
      <c r="T258"/>
      <c r="U258"/>
    </row>
    <row r="259" spans="4:21" ht="15">
      <c r="D259"/>
      <c r="E259"/>
      <c r="K259"/>
      <c r="L259"/>
      <c r="M259"/>
      <c r="Q259" s="10"/>
      <c r="S259"/>
      <c r="T259"/>
      <c r="U259"/>
    </row>
    <row r="260" spans="4:21" ht="15">
      <c r="D260"/>
      <c r="E260"/>
      <c r="K260"/>
      <c r="L260"/>
      <c r="M260"/>
      <c r="Q260" s="10"/>
      <c r="S260"/>
      <c r="T260"/>
      <c r="U260"/>
    </row>
    <row r="261" spans="4:21" ht="15">
      <c r="D261"/>
      <c r="E261"/>
      <c r="K261"/>
      <c r="L261"/>
      <c r="M261"/>
      <c r="Q261" s="10"/>
      <c r="S261"/>
      <c r="T261"/>
      <c r="U261"/>
    </row>
    <row r="262" spans="4:21" ht="15">
      <c r="D262"/>
      <c r="E262"/>
      <c r="K262"/>
      <c r="L262"/>
      <c r="M262"/>
      <c r="Q262" s="10"/>
      <c r="S262"/>
      <c r="T262"/>
      <c r="U262"/>
    </row>
    <row r="263" spans="4:21" ht="15">
      <c r="D263"/>
      <c r="E263"/>
      <c r="K263"/>
      <c r="L263"/>
      <c r="M263"/>
      <c r="Q263" s="10"/>
      <c r="S263"/>
      <c r="T263"/>
      <c r="U263"/>
    </row>
    <row r="264" spans="4:21" ht="15">
      <c r="D264"/>
      <c r="E264"/>
      <c r="K264"/>
      <c r="L264"/>
      <c r="M264"/>
      <c r="Q264" s="10"/>
      <c r="S264"/>
      <c r="T264"/>
      <c r="U264"/>
    </row>
    <row r="265" spans="4:21" ht="15">
      <c r="D265"/>
      <c r="E265"/>
      <c r="K265"/>
      <c r="L265"/>
      <c r="M265"/>
      <c r="Q265" s="10"/>
      <c r="S265"/>
      <c r="T265"/>
      <c r="U265"/>
    </row>
    <row r="266" spans="4:21" ht="15">
      <c r="D266"/>
      <c r="E266"/>
      <c r="K266"/>
      <c r="L266"/>
      <c r="M266"/>
      <c r="Q266" s="10"/>
      <c r="S266"/>
      <c r="T266"/>
      <c r="U266"/>
    </row>
    <row r="267" spans="4:21" ht="15">
      <c r="D267"/>
      <c r="E267"/>
      <c r="K267"/>
      <c r="L267"/>
      <c r="M267"/>
      <c r="Q267" s="10"/>
      <c r="S267"/>
      <c r="T267"/>
      <c r="U267"/>
    </row>
    <row r="268" spans="4:21" ht="15">
      <c r="D268"/>
      <c r="E268"/>
      <c r="K268"/>
      <c r="L268"/>
      <c r="M268"/>
      <c r="Q268" s="10"/>
      <c r="S268"/>
      <c r="T268"/>
      <c r="U268"/>
    </row>
    <row r="269" spans="4:21" ht="15">
      <c r="D269"/>
      <c r="E269"/>
      <c r="K269"/>
      <c r="L269"/>
      <c r="M269"/>
      <c r="Q269" s="10"/>
      <c r="S269"/>
      <c r="T269"/>
      <c r="U269"/>
    </row>
    <row r="270" spans="4:21" ht="15">
      <c r="D270"/>
      <c r="E270"/>
      <c r="K270"/>
      <c r="L270"/>
      <c r="M270"/>
      <c r="Q270" s="10"/>
      <c r="S270"/>
      <c r="T270"/>
      <c r="U270"/>
    </row>
    <row r="271" spans="4:21" ht="15">
      <c r="D271"/>
      <c r="E271"/>
      <c r="K271"/>
      <c r="L271"/>
      <c r="M271"/>
      <c r="Q271" s="10"/>
      <c r="S271"/>
      <c r="T271"/>
      <c r="U271"/>
    </row>
    <row r="272" spans="4:21" ht="15">
      <c r="D272"/>
      <c r="E272"/>
      <c r="K272"/>
      <c r="L272"/>
      <c r="M272"/>
      <c r="Q272" s="10"/>
      <c r="S272"/>
      <c r="T272"/>
      <c r="U272"/>
    </row>
    <row r="273" spans="4:21" ht="15">
      <c r="D273"/>
      <c r="E273"/>
      <c r="K273"/>
      <c r="L273"/>
      <c r="M273"/>
      <c r="Q273" s="10"/>
      <c r="S273"/>
      <c r="T273"/>
      <c r="U273"/>
    </row>
    <row r="274" spans="4:21" ht="15">
      <c r="D274"/>
      <c r="E274"/>
      <c r="K274"/>
      <c r="L274"/>
      <c r="M274"/>
      <c r="Q274" s="10"/>
      <c r="S274"/>
      <c r="T274"/>
      <c r="U274"/>
    </row>
    <row r="275" spans="4:21" ht="15">
      <c r="D275"/>
      <c r="E275"/>
      <c r="K275"/>
      <c r="L275"/>
      <c r="M275"/>
      <c r="Q275" s="10"/>
      <c r="S275"/>
      <c r="T275"/>
      <c r="U275"/>
    </row>
    <row r="276" spans="4:21" ht="15">
      <c r="D276"/>
      <c r="E276"/>
      <c r="K276"/>
      <c r="L276"/>
      <c r="M276"/>
      <c r="Q276" s="10"/>
      <c r="S276"/>
      <c r="T276"/>
      <c r="U276"/>
    </row>
    <row r="277" spans="4:21" ht="15">
      <c r="D277"/>
      <c r="E277"/>
      <c r="K277"/>
      <c r="L277"/>
      <c r="M277"/>
      <c r="Q277" s="10"/>
      <c r="S277"/>
      <c r="T277"/>
      <c r="U277"/>
    </row>
    <row r="278" spans="4:21" ht="15">
      <c r="D278"/>
      <c r="E278"/>
      <c r="K278"/>
      <c r="L278"/>
      <c r="M278"/>
      <c r="Q278" s="10"/>
      <c r="S278"/>
      <c r="T278"/>
      <c r="U278"/>
    </row>
    <row r="279" spans="4:21" ht="15">
      <c r="D279"/>
      <c r="E279"/>
      <c r="K279"/>
      <c r="L279"/>
      <c r="M279"/>
      <c r="T279"/>
      <c r="U279"/>
    </row>
    <row r="280" spans="4:21" ht="15">
      <c r="D280"/>
      <c r="E280"/>
      <c r="K280"/>
      <c r="L280"/>
      <c r="M280"/>
      <c r="T280"/>
      <c r="U280"/>
    </row>
    <row r="281" spans="4:21" ht="15">
      <c r="D281"/>
      <c r="E281"/>
      <c r="K281"/>
      <c r="L281"/>
      <c r="M281"/>
      <c r="T281"/>
      <c r="U281"/>
    </row>
    <row r="282" spans="4:21" ht="15">
      <c r="D282"/>
      <c r="E282"/>
      <c r="K282"/>
      <c r="L282"/>
      <c r="M282"/>
      <c r="T282"/>
      <c r="U282"/>
    </row>
    <row r="283" spans="4:21" ht="15">
      <c r="D283"/>
      <c r="E283"/>
      <c r="K283"/>
      <c r="L283"/>
      <c r="M283"/>
      <c r="T283"/>
      <c r="U283"/>
    </row>
    <row r="284" spans="4:21" ht="15">
      <c r="D284"/>
      <c r="E284"/>
      <c r="K284"/>
      <c r="L284"/>
      <c r="M284"/>
      <c r="T284"/>
      <c r="U284"/>
    </row>
    <row r="285" spans="4:21" ht="15">
      <c r="D285"/>
      <c r="E285"/>
      <c r="K285"/>
      <c r="L285"/>
      <c r="M285"/>
      <c r="T285"/>
      <c r="U285"/>
    </row>
    <row r="286" spans="4:21" ht="15">
      <c r="D286"/>
      <c r="E286"/>
      <c r="K286"/>
      <c r="L286"/>
      <c r="M286"/>
      <c r="T286"/>
      <c r="U286"/>
    </row>
    <row r="287" spans="4:21" ht="15">
      <c r="D287"/>
      <c r="E287"/>
      <c r="K287"/>
      <c r="L287"/>
      <c r="M287"/>
      <c r="T287"/>
      <c r="U287"/>
    </row>
    <row r="288" spans="4:21" ht="15">
      <c r="D288"/>
      <c r="E288"/>
      <c r="K288"/>
      <c r="L288"/>
      <c r="M288"/>
      <c r="T288"/>
      <c r="U288"/>
    </row>
    <row r="289" spans="4:21" ht="15">
      <c r="D289"/>
      <c r="E289"/>
      <c r="K289"/>
      <c r="L289"/>
      <c r="M289"/>
      <c r="T289"/>
      <c r="U289"/>
    </row>
    <row r="290" spans="4:21" ht="15">
      <c r="D290"/>
      <c r="E290"/>
      <c r="K290"/>
      <c r="L290"/>
      <c r="M290"/>
      <c r="T290"/>
      <c r="U290"/>
    </row>
    <row r="291" spans="4:21" ht="15">
      <c r="D291"/>
      <c r="E291"/>
      <c r="K291"/>
      <c r="L291"/>
      <c r="M291"/>
      <c r="T291"/>
      <c r="U291"/>
    </row>
    <row r="292" spans="4:21" ht="15">
      <c r="D292"/>
      <c r="E292"/>
      <c r="K292"/>
      <c r="L292"/>
      <c r="M292"/>
      <c r="T292"/>
      <c r="U292"/>
    </row>
    <row r="293" spans="4:21" ht="15">
      <c r="D293"/>
      <c r="E293"/>
      <c r="K293"/>
      <c r="L293"/>
      <c r="M293"/>
      <c r="T293"/>
      <c r="U293"/>
    </row>
    <row r="294" spans="4:21" ht="15">
      <c r="D294"/>
      <c r="E294"/>
      <c r="K294"/>
      <c r="L294"/>
      <c r="M294"/>
      <c r="T294"/>
      <c r="U294"/>
    </row>
    <row r="295" spans="4:21" ht="15">
      <c r="D295"/>
      <c r="E295"/>
      <c r="K295"/>
      <c r="L295"/>
      <c r="M295"/>
      <c r="T295"/>
      <c r="U295"/>
    </row>
    <row r="296" spans="4:21" ht="15">
      <c r="D296"/>
      <c r="E296"/>
      <c r="K296"/>
      <c r="L296"/>
      <c r="M296"/>
      <c r="T296"/>
      <c r="U296"/>
    </row>
    <row r="297" spans="4:21" ht="15">
      <c r="D297"/>
      <c r="E297"/>
      <c r="K297"/>
      <c r="L297"/>
      <c r="M297"/>
      <c r="T297"/>
      <c r="U297"/>
    </row>
    <row r="298" spans="4:21" ht="15">
      <c r="D298"/>
      <c r="E298"/>
      <c r="K298"/>
      <c r="L298"/>
      <c r="M298"/>
      <c r="T298"/>
      <c r="U298"/>
    </row>
    <row r="299" spans="4:21" ht="15">
      <c r="D299"/>
      <c r="E299"/>
      <c r="K299"/>
      <c r="L299"/>
      <c r="M299"/>
      <c r="T299"/>
      <c r="U299"/>
    </row>
    <row r="300" spans="4:21" ht="15">
      <c r="D300"/>
      <c r="E300"/>
      <c r="K300"/>
      <c r="L300"/>
      <c r="M300"/>
      <c r="T300"/>
      <c r="U300"/>
    </row>
    <row r="301" spans="4:21" ht="15">
      <c r="D301"/>
      <c r="E301"/>
      <c r="K301"/>
      <c r="L301"/>
      <c r="M301"/>
      <c r="T301"/>
      <c r="U301"/>
    </row>
    <row r="302" spans="4:21" ht="15">
      <c r="D302"/>
      <c r="E302"/>
      <c r="K302"/>
      <c r="L302"/>
      <c r="M302"/>
      <c r="T302"/>
      <c r="U302"/>
    </row>
    <row r="303" spans="4:21" ht="15">
      <c r="D303"/>
      <c r="E303"/>
      <c r="K303"/>
      <c r="L303"/>
      <c r="M303"/>
      <c r="T303"/>
      <c r="U303"/>
    </row>
    <row r="304" spans="4:21" ht="15">
      <c r="D304"/>
      <c r="E304"/>
      <c r="K304"/>
      <c r="L304"/>
      <c r="M304"/>
      <c r="T304"/>
      <c r="U304"/>
    </row>
    <row r="305" spans="4:21" ht="15">
      <c r="D305"/>
      <c r="E305"/>
      <c r="K305"/>
      <c r="L305"/>
      <c r="M305"/>
      <c r="T305"/>
      <c r="U305"/>
    </row>
    <row r="306" spans="4:21" ht="15">
      <c r="D306"/>
      <c r="E306"/>
      <c r="K306"/>
      <c r="L306"/>
      <c r="M306"/>
      <c r="T306"/>
      <c r="U306"/>
    </row>
    <row r="307" spans="4:21" ht="15">
      <c r="D307"/>
      <c r="E307"/>
      <c r="K307"/>
      <c r="L307"/>
      <c r="M307"/>
      <c r="T307"/>
      <c r="U307"/>
    </row>
    <row r="308" spans="4:21" ht="15">
      <c r="D308"/>
      <c r="E308"/>
      <c r="K308"/>
      <c r="L308"/>
      <c r="M308"/>
      <c r="T308"/>
      <c r="U308"/>
    </row>
    <row r="309" spans="4:21" ht="15">
      <c r="D309"/>
      <c r="E309"/>
      <c r="K309"/>
      <c r="L309"/>
      <c r="M309"/>
      <c r="T309"/>
      <c r="U309"/>
    </row>
    <row r="310" spans="4:21" ht="15">
      <c r="D310"/>
      <c r="E310"/>
      <c r="L310"/>
      <c r="M310"/>
      <c r="T310"/>
      <c r="U310"/>
    </row>
    <row r="311" spans="4:21" ht="15">
      <c r="D311"/>
      <c r="E311"/>
      <c r="L311"/>
      <c r="M311"/>
      <c r="T311"/>
      <c r="U311"/>
    </row>
    <row r="312" spans="4:21" ht="15">
      <c r="D312"/>
      <c r="E312"/>
      <c r="L312"/>
      <c r="M312"/>
      <c r="T312"/>
      <c r="U312"/>
    </row>
    <row r="313" spans="4:21" ht="15">
      <c r="D313"/>
      <c r="E313"/>
      <c r="L313"/>
      <c r="M313"/>
      <c r="T313"/>
      <c r="U313"/>
    </row>
    <row r="314" spans="4:21" ht="15">
      <c r="D314"/>
      <c r="E314"/>
      <c r="L314"/>
      <c r="M314"/>
      <c r="T314"/>
      <c r="U314"/>
    </row>
    <row r="315" spans="4:21" ht="15">
      <c r="D315"/>
      <c r="E315"/>
      <c r="L315"/>
      <c r="M315"/>
      <c r="T315"/>
      <c r="U315"/>
    </row>
    <row r="316" spans="4:21" ht="15">
      <c r="D316"/>
      <c r="E316"/>
      <c r="L316"/>
      <c r="M316"/>
      <c r="T316"/>
      <c r="U316"/>
    </row>
    <row r="317" spans="4:21" ht="15">
      <c r="D317"/>
      <c r="E317"/>
      <c r="L317"/>
      <c r="M317"/>
      <c r="T317"/>
      <c r="U317"/>
    </row>
    <row r="318" spans="4:21" ht="15">
      <c r="D318"/>
      <c r="E318"/>
      <c r="L318"/>
      <c r="M318"/>
      <c r="T318"/>
      <c r="U318"/>
    </row>
    <row r="319" spans="4:21" ht="15">
      <c r="D319"/>
      <c r="E319"/>
      <c r="L319"/>
      <c r="M319"/>
      <c r="T319"/>
      <c r="U319"/>
    </row>
    <row r="320" spans="4:21" ht="15">
      <c r="D320"/>
      <c r="E320"/>
      <c r="L320"/>
      <c r="M320"/>
      <c r="T320"/>
      <c r="U320"/>
    </row>
    <row r="321" spans="4:21" ht="15">
      <c r="D321"/>
      <c r="E321"/>
      <c r="L321"/>
      <c r="M321"/>
      <c r="T321"/>
      <c r="U321"/>
    </row>
    <row r="322" spans="4:21" ht="15">
      <c r="D322"/>
      <c r="E322"/>
      <c r="L322"/>
      <c r="M322"/>
      <c r="T322"/>
      <c r="U322"/>
    </row>
    <row r="323" spans="4:21" ht="15">
      <c r="D323"/>
      <c r="E323"/>
      <c r="L323"/>
      <c r="M323"/>
      <c r="T323"/>
      <c r="U323"/>
    </row>
    <row r="324" spans="4:21" ht="15">
      <c r="D324"/>
      <c r="E324"/>
      <c r="L324"/>
      <c r="M324"/>
      <c r="T324"/>
      <c r="U324"/>
    </row>
    <row r="325" spans="4:21" ht="15">
      <c r="D325"/>
      <c r="E325"/>
      <c r="L325"/>
      <c r="M325"/>
      <c r="T325"/>
      <c r="U325"/>
    </row>
    <row r="326" spans="4:21" ht="15">
      <c r="D326"/>
      <c r="E326"/>
      <c r="L326"/>
      <c r="M326"/>
      <c r="T326"/>
      <c r="U326"/>
    </row>
    <row r="327" spans="4:21" ht="15">
      <c r="D327"/>
      <c r="E327"/>
      <c r="L327"/>
      <c r="M327"/>
      <c r="T327"/>
      <c r="U327"/>
    </row>
    <row r="328" spans="4:21" ht="15">
      <c r="D328"/>
      <c r="E328"/>
      <c r="L328"/>
      <c r="M328"/>
      <c r="T328"/>
      <c r="U328"/>
    </row>
    <row r="329" spans="4:21" ht="15">
      <c r="D329"/>
      <c r="E329"/>
      <c r="L329"/>
      <c r="M329"/>
      <c r="T329"/>
      <c r="U329"/>
    </row>
    <row r="330" spans="4:21" ht="15">
      <c r="D330"/>
      <c r="E330"/>
      <c r="L330"/>
      <c r="M330"/>
      <c r="T330"/>
      <c r="U330"/>
    </row>
    <row r="331" spans="4:21" ht="15">
      <c r="D331"/>
      <c r="E331"/>
      <c r="L331"/>
      <c r="M331"/>
      <c r="T331"/>
      <c r="U331"/>
    </row>
    <row r="332" spans="4:21" ht="15">
      <c r="D332"/>
      <c r="E332"/>
      <c r="L332"/>
      <c r="M332"/>
      <c r="T332"/>
      <c r="U332"/>
    </row>
    <row r="333" spans="4:21" ht="15">
      <c r="D333"/>
      <c r="E333"/>
      <c r="L333"/>
      <c r="M333"/>
      <c r="T333"/>
      <c r="U333"/>
    </row>
    <row r="334" spans="4:21" ht="15">
      <c r="D334"/>
      <c r="E334"/>
      <c r="L334"/>
      <c r="M334"/>
      <c r="T334"/>
      <c r="U334"/>
    </row>
    <row r="335" spans="4:21" ht="15">
      <c r="D335"/>
      <c r="E335"/>
      <c r="L335"/>
      <c r="M335"/>
      <c r="T335"/>
      <c r="U335"/>
    </row>
    <row r="336" spans="4:21" ht="15">
      <c r="D336"/>
      <c r="E336"/>
      <c r="L336"/>
      <c r="M336"/>
      <c r="T336"/>
      <c r="U336"/>
    </row>
    <row r="337" spans="4:21" ht="15">
      <c r="D337"/>
      <c r="E337"/>
      <c r="L337"/>
      <c r="M337"/>
      <c r="T337"/>
      <c r="U337"/>
    </row>
    <row r="338" spans="4:21" ht="15">
      <c r="D338"/>
      <c r="E338"/>
      <c r="L338"/>
      <c r="M338"/>
      <c r="T338"/>
      <c r="U338"/>
    </row>
    <row r="339" spans="4:21" ht="15">
      <c r="D339"/>
      <c r="E339"/>
      <c r="L339"/>
      <c r="M339"/>
      <c r="T339"/>
      <c r="U339"/>
    </row>
    <row r="340" spans="4:21" ht="15">
      <c r="D340"/>
      <c r="E340"/>
      <c r="L340"/>
      <c r="M340"/>
      <c r="T340"/>
      <c r="U340"/>
    </row>
    <row r="341" spans="4:21" ht="15">
      <c r="D341"/>
      <c r="E341"/>
      <c r="L341"/>
      <c r="M341"/>
      <c r="T341"/>
      <c r="U341"/>
    </row>
    <row r="342" spans="4:21" ht="15">
      <c r="D342"/>
      <c r="E342"/>
      <c r="L342"/>
      <c r="M342"/>
      <c r="T342"/>
      <c r="U342"/>
    </row>
    <row r="343" spans="4:21" ht="15">
      <c r="D343"/>
      <c r="E343"/>
      <c r="L343"/>
      <c r="M343"/>
      <c r="T343"/>
      <c r="U343"/>
    </row>
    <row r="344" spans="4:21" ht="15">
      <c r="D344"/>
      <c r="E344"/>
      <c r="L344"/>
      <c r="M344"/>
      <c r="T344"/>
      <c r="U344"/>
    </row>
    <row r="345" spans="4:21" ht="15">
      <c r="D345"/>
      <c r="E345"/>
      <c r="L345"/>
      <c r="M345"/>
      <c r="T345"/>
      <c r="U345"/>
    </row>
    <row r="346" spans="4:21" ht="15">
      <c r="D346"/>
      <c r="E346"/>
      <c r="L346"/>
      <c r="M346"/>
      <c r="T346"/>
      <c r="U346"/>
    </row>
    <row r="347" spans="4:21" ht="15">
      <c r="D347"/>
      <c r="E347"/>
      <c r="L347"/>
      <c r="M347"/>
      <c r="T347"/>
      <c r="U347"/>
    </row>
    <row r="348" spans="4:21" ht="15">
      <c r="D348"/>
      <c r="E348"/>
      <c r="L348"/>
      <c r="M348"/>
      <c r="T348"/>
      <c r="U348"/>
    </row>
    <row r="349" spans="4:21" ht="15">
      <c r="D349"/>
      <c r="E349"/>
      <c r="L349"/>
      <c r="M349"/>
      <c r="T349"/>
      <c r="U349"/>
    </row>
    <row r="350" spans="4:21" ht="15">
      <c r="D350"/>
      <c r="E350"/>
      <c r="L350"/>
      <c r="M350"/>
      <c r="T350"/>
      <c r="U350"/>
    </row>
    <row r="351" spans="4:21" ht="15">
      <c r="D351"/>
      <c r="E351"/>
      <c r="L351"/>
      <c r="M351"/>
      <c r="T351"/>
      <c r="U351"/>
    </row>
    <row r="352" spans="4:21" ht="15">
      <c r="D352"/>
      <c r="E352"/>
      <c r="L352"/>
      <c r="M352"/>
      <c r="T352"/>
      <c r="U352"/>
    </row>
    <row r="353" spans="4:21" ht="15">
      <c r="D353"/>
      <c r="E353"/>
      <c r="L353"/>
      <c r="M353"/>
      <c r="T353"/>
      <c r="U353"/>
    </row>
    <row r="354" spans="4:21" ht="15">
      <c r="D354"/>
      <c r="E354"/>
      <c r="L354"/>
      <c r="M354"/>
      <c r="T354"/>
      <c r="U354"/>
    </row>
    <row r="355" spans="4:21" ht="15">
      <c r="D355"/>
      <c r="E355"/>
      <c r="L355"/>
      <c r="M355"/>
      <c r="T355"/>
      <c r="U355"/>
    </row>
    <row r="356" spans="4:21" ht="15">
      <c r="D356"/>
      <c r="E356"/>
      <c r="L356"/>
      <c r="M356"/>
      <c r="T356"/>
      <c r="U356"/>
    </row>
    <row r="357" spans="4:21" ht="15">
      <c r="D357"/>
      <c r="E357"/>
      <c r="L357"/>
      <c r="M357"/>
      <c r="T357"/>
      <c r="U357"/>
    </row>
    <row r="358" spans="4:21" ht="15">
      <c r="D358"/>
      <c r="E358"/>
      <c r="L358"/>
      <c r="M358"/>
      <c r="T358"/>
      <c r="U358"/>
    </row>
    <row r="359" spans="4:21" ht="15">
      <c r="D359"/>
      <c r="E359"/>
      <c r="L359"/>
      <c r="M359"/>
      <c r="T359"/>
      <c r="U359"/>
    </row>
    <row r="360" spans="4:21" ht="15">
      <c r="D360"/>
      <c r="E360"/>
      <c r="L360"/>
      <c r="M360"/>
      <c r="T360"/>
      <c r="U360"/>
    </row>
    <row r="361" spans="4:21" ht="15">
      <c r="D361"/>
      <c r="E361"/>
      <c r="L361"/>
      <c r="M361"/>
      <c r="T361"/>
      <c r="U361"/>
    </row>
    <row r="362" spans="4:21" ht="15">
      <c r="D362"/>
      <c r="E362"/>
      <c r="L362"/>
      <c r="M362"/>
      <c r="T362"/>
      <c r="U362"/>
    </row>
    <row r="363" spans="4:21" ht="15">
      <c r="D363"/>
      <c r="E363"/>
      <c r="L363"/>
      <c r="M363"/>
      <c r="T363"/>
      <c r="U363"/>
    </row>
    <row r="364" spans="4:21" ht="15">
      <c r="D364"/>
      <c r="E364"/>
      <c r="L364"/>
      <c r="M364"/>
      <c r="T364"/>
      <c r="U364"/>
    </row>
    <row r="365" spans="4:21" ht="15">
      <c r="D365"/>
      <c r="E365"/>
      <c r="L365"/>
      <c r="M365"/>
      <c r="T365"/>
      <c r="U365"/>
    </row>
    <row r="366" spans="4:21" ht="15">
      <c r="D366"/>
      <c r="E366"/>
      <c r="L366"/>
      <c r="M366"/>
      <c r="T366"/>
      <c r="U366"/>
    </row>
    <row r="367" spans="4:21" ht="15">
      <c r="D367"/>
      <c r="E367"/>
      <c r="L367"/>
      <c r="M367"/>
      <c r="T367"/>
      <c r="U367"/>
    </row>
    <row r="368" spans="4:21" ht="15">
      <c r="D368"/>
      <c r="E368"/>
      <c r="L368"/>
      <c r="M368"/>
      <c r="T368"/>
      <c r="U368"/>
    </row>
    <row r="369" spans="4:21" ht="15">
      <c r="D369"/>
      <c r="E369"/>
      <c r="L369"/>
      <c r="M369"/>
      <c r="T369"/>
      <c r="U369"/>
    </row>
    <row r="370" spans="4:21" ht="15">
      <c r="D370"/>
      <c r="E370"/>
      <c r="L370"/>
      <c r="M370"/>
      <c r="T370"/>
      <c r="U370"/>
    </row>
    <row r="371" spans="4:21" ht="15">
      <c r="D371"/>
      <c r="E371"/>
      <c r="L371"/>
      <c r="M371"/>
      <c r="T371"/>
      <c r="U371"/>
    </row>
    <row r="372" spans="4:21" ht="15">
      <c r="D372"/>
      <c r="E372"/>
      <c r="L372"/>
      <c r="M372"/>
      <c r="T372"/>
      <c r="U372"/>
    </row>
    <row r="373" spans="4:21" ht="15">
      <c r="D373"/>
      <c r="E373"/>
      <c r="L373"/>
      <c r="M373"/>
      <c r="T373"/>
      <c r="U373"/>
    </row>
    <row r="374" spans="4:21" ht="15">
      <c r="D374"/>
      <c r="E374"/>
      <c r="L374"/>
      <c r="M374"/>
      <c r="T374"/>
      <c r="U374"/>
    </row>
    <row r="375" spans="4:21" ht="15">
      <c r="D375"/>
      <c r="E375"/>
      <c r="L375"/>
      <c r="M375"/>
      <c r="T375"/>
      <c r="U375"/>
    </row>
    <row r="376" spans="4:21" ht="15">
      <c r="D376"/>
      <c r="E376"/>
      <c r="L376"/>
      <c r="M376"/>
      <c r="T376"/>
      <c r="U376"/>
    </row>
    <row r="377" spans="4:21" ht="15">
      <c r="D377"/>
      <c r="E377"/>
      <c r="L377"/>
      <c r="M377"/>
      <c r="T377"/>
      <c r="U377"/>
    </row>
    <row r="378" spans="4:21" ht="15">
      <c r="D378"/>
      <c r="E378"/>
      <c r="L378"/>
      <c r="M378"/>
      <c r="T378"/>
      <c r="U378"/>
    </row>
    <row r="379" spans="4:21" ht="15">
      <c r="D379"/>
      <c r="E379"/>
      <c r="L379"/>
      <c r="M379"/>
      <c r="T379"/>
      <c r="U379"/>
    </row>
    <row r="380" spans="4:21" ht="15">
      <c r="D380"/>
      <c r="E380"/>
      <c r="L380"/>
      <c r="M380"/>
      <c r="T380"/>
      <c r="U380"/>
    </row>
    <row r="381" spans="4:21" ht="15">
      <c r="D381"/>
      <c r="E381"/>
      <c r="L381"/>
      <c r="M381"/>
      <c r="T381"/>
      <c r="U381"/>
    </row>
    <row r="382" spans="4:21" ht="15">
      <c r="D382"/>
      <c r="E382"/>
      <c r="L382"/>
      <c r="M382"/>
      <c r="T382"/>
      <c r="U382"/>
    </row>
    <row r="383" spans="4:21" ht="15">
      <c r="D383"/>
      <c r="E383"/>
      <c r="L383"/>
      <c r="M383"/>
      <c r="T383"/>
      <c r="U383"/>
    </row>
    <row r="384" spans="4:21" ht="15">
      <c r="D384"/>
      <c r="E384"/>
      <c r="L384"/>
      <c r="M384"/>
      <c r="T384"/>
      <c r="U384"/>
    </row>
    <row r="385" spans="4:21" ht="15">
      <c r="D385"/>
      <c r="E385"/>
      <c r="L385"/>
      <c r="M385"/>
      <c r="T385"/>
      <c r="U385"/>
    </row>
    <row r="386" spans="4:21" ht="15">
      <c r="D386"/>
      <c r="E386"/>
      <c r="L386"/>
      <c r="M386"/>
      <c r="T386"/>
      <c r="U386"/>
    </row>
    <row r="387" spans="4:21" ht="15">
      <c r="D387"/>
      <c r="E387"/>
      <c r="L387"/>
      <c r="M387"/>
      <c r="T387"/>
      <c r="U387"/>
    </row>
    <row r="388" spans="4:21" ht="15">
      <c r="D388"/>
      <c r="E388"/>
      <c r="L388"/>
      <c r="M388"/>
      <c r="T388"/>
      <c r="U388"/>
    </row>
    <row r="389" spans="4:21" ht="15">
      <c r="D389"/>
      <c r="E389"/>
      <c r="L389"/>
      <c r="M389"/>
      <c r="T389"/>
      <c r="U389"/>
    </row>
    <row r="390" spans="4:21" ht="15">
      <c r="D390"/>
      <c r="E390"/>
      <c r="L390"/>
      <c r="M390"/>
      <c r="T390"/>
      <c r="U390"/>
    </row>
    <row r="391" spans="4:21" ht="15">
      <c r="D391"/>
      <c r="E391"/>
      <c r="L391"/>
      <c r="M391"/>
      <c r="T391"/>
      <c r="U391"/>
    </row>
    <row r="392" spans="4:21" ht="15">
      <c r="D392"/>
      <c r="E392"/>
      <c r="L392"/>
      <c r="M392"/>
      <c r="T392"/>
      <c r="U392"/>
    </row>
    <row r="393" spans="4:21" ht="15">
      <c r="D393"/>
      <c r="E393"/>
      <c r="L393"/>
      <c r="M393"/>
      <c r="T393"/>
      <c r="U393"/>
    </row>
    <row r="394" spans="4:21" ht="15">
      <c r="D394"/>
      <c r="E394"/>
      <c r="L394"/>
      <c r="M394"/>
      <c r="T394"/>
      <c r="U394"/>
    </row>
    <row r="395" spans="4:21" ht="15">
      <c r="D395"/>
      <c r="E395"/>
      <c r="L395"/>
      <c r="M395"/>
      <c r="T395"/>
      <c r="U395"/>
    </row>
    <row r="396" spans="4:21" ht="15">
      <c r="D396"/>
      <c r="E396"/>
      <c r="L396"/>
      <c r="M396"/>
      <c r="T396"/>
      <c r="U396"/>
    </row>
    <row r="397" spans="4:21" ht="15">
      <c r="D397"/>
      <c r="E397"/>
      <c r="L397"/>
      <c r="M397"/>
      <c r="T397"/>
      <c r="U397"/>
    </row>
    <row r="398" spans="4:21" ht="15">
      <c r="D398"/>
      <c r="E398"/>
      <c r="L398"/>
      <c r="M398"/>
      <c r="T398"/>
      <c r="U398"/>
    </row>
    <row r="399" spans="4:21" ht="15">
      <c r="D399"/>
      <c r="E399"/>
      <c r="L399"/>
      <c r="M399"/>
      <c r="T399"/>
      <c r="U399"/>
    </row>
    <row r="400" spans="4:21" ht="15">
      <c r="D400"/>
      <c r="E400"/>
      <c r="L400"/>
      <c r="M400"/>
      <c r="T400"/>
      <c r="U400"/>
    </row>
    <row r="401" spans="4:21" ht="15">
      <c r="D401"/>
      <c r="E401"/>
      <c r="L401"/>
      <c r="M401"/>
      <c r="T401"/>
      <c r="U401"/>
    </row>
    <row r="402" spans="4:21" ht="15">
      <c r="D402"/>
      <c r="E402"/>
      <c r="L402"/>
      <c r="M402"/>
      <c r="T402"/>
      <c r="U402"/>
    </row>
    <row r="403" spans="4:21" ht="15">
      <c r="D403"/>
      <c r="E403"/>
      <c r="L403"/>
      <c r="M403"/>
      <c r="T403"/>
      <c r="U403"/>
    </row>
    <row r="404" spans="4:21" ht="15">
      <c r="D404"/>
      <c r="E404"/>
      <c r="L404"/>
      <c r="M404"/>
      <c r="T404"/>
      <c r="U404"/>
    </row>
    <row r="405" spans="4:21" ht="15">
      <c r="D405"/>
      <c r="E405"/>
      <c r="L405"/>
      <c r="M405"/>
      <c r="T405"/>
      <c r="U405"/>
    </row>
    <row r="406" spans="4:21" ht="15">
      <c r="D406"/>
      <c r="E406"/>
      <c r="L406"/>
      <c r="M406"/>
      <c r="T406"/>
      <c r="U406"/>
    </row>
    <row r="407" spans="4:21" ht="15">
      <c r="D407"/>
      <c r="E407"/>
      <c r="L407"/>
      <c r="M407"/>
      <c r="T407"/>
      <c r="U407"/>
    </row>
    <row r="408" spans="4:21" ht="15">
      <c r="D408"/>
      <c r="E408"/>
      <c r="L408"/>
      <c r="M408"/>
      <c r="T408"/>
      <c r="U408"/>
    </row>
    <row r="409" spans="4:21" ht="15">
      <c r="D409"/>
      <c r="E409"/>
      <c r="L409"/>
      <c r="M409"/>
      <c r="T409"/>
      <c r="U409"/>
    </row>
    <row r="410" spans="4:21" ht="15">
      <c r="D410"/>
      <c r="E410"/>
      <c r="L410"/>
      <c r="M410"/>
      <c r="T410"/>
      <c r="U410"/>
    </row>
    <row r="411" spans="4:21" ht="15">
      <c r="D411"/>
      <c r="E411"/>
      <c r="L411"/>
      <c r="M411"/>
      <c r="T411"/>
      <c r="U411"/>
    </row>
    <row r="412" spans="4:21" ht="15">
      <c r="D412"/>
      <c r="E412"/>
      <c r="L412"/>
      <c r="M412"/>
      <c r="T412"/>
      <c r="U412"/>
    </row>
    <row r="413" spans="4:21" ht="15">
      <c r="D413"/>
      <c r="E413"/>
      <c r="L413"/>
      <c r="M413"/>
      <c r="T413"/>
      <c r="U413"/>
    </row>
    <row r="414" spans="4:21" ht="15">
      <c r="D414"/>
      <c r="E414"/>
      <c r="L414"/>
      <c r="M414"/>
      <c r="T414"/>
      <c r="U414"/>
    </row>
    <row r="415" spans="4:21" ht="15">
      <c r="D415"/>
      <c r="E415"/>
      <c r="L415"/>
      <c r="M415"/>
      <c r="T415"/>
      <c r="U415"/>
    </row>
    <row r="416" spans="4:21" ht="15">
      <c r="D416"/>
      <c r="E416"/>
      <c r="L416"/>
      <c r="M416"/>
      <c r="T416"/>
      <c r="U416"/>
    </row>
    <row r="417" spans="4:21" ht="15">
      <c r="D417"/>
      <c r="E417"/>
      <c r="L417"/>
      <c r="M417"/>
      <c r="T417"/>
      <c r="U417"/>
    </row>
    <row r="418" spans="4:21" ht="15">
      <c r="D418"/>
      <c r="E418"/>
      <c r="L418"/>
      <c r="M418"/>
      <c r="T418"/>
      <c r="U418"/>
    </row>
    <row r="419" spans="4:21" ht="15">
      <c r="D419"/>
      <c r="E419"/>
      <c r="L419"/>
      <c r="M419"/>
      <c r="T419"/>
      <c r="U419"/>
    </row>
    <row r="420" spans="4:21" ht="15">
      <c r="D420"/>
      <c r="E420"/>
      <c r="L420"/>
      <c r="M420"/>
      <c r="T420"/>
      <c r="U420"/>
    </row>
    <row r="421" spans="4:21" ht="15">
      <c r="D421"/>
      <c r="E421"/>
      <c r="L421"/>
      <c r="M421"/>
      <c r="T421"/>
      <c r="U421"/>
    </row>
    <row r="422" spans="4:21" ht="15">
      <c r="D422"/>
      <c r="E422"/>
      <c r="L422"/>
      <c r="M422"/>
      <c r="T422"/>
      <c r="U422"/>
    </row>
    <row r="423" spans="4:21" ht="15">
      <c r="D423"/>
      <c r="E423"/>
      <c r="L423"/>
      <c r="M423"/>
      <c r="T423"/>
      <c r="U423"/>
    </row>
    <row r="424" spans="4:21" ht="15">
      <c r="D424"/>
      <c r="E424"/>
      <c r="L424"/>
      <c r="M424"/>
      <c r="T424"/>
      <c r="U424"/>
    </row>
    <row r="425" spans="4:21" ht="15">
      <c r="D425"/>
      <c r="E425"/>
      <c r="L425"/>
      <c r="M425"/>
      <c r="T425"/>
      <c r="U425"/>
    </row>
    <row r="426" spans="4:21" ht="15">
      <c r="D426"/>
      <c r="E426"/>
      <c r="L426"/>
      <c r="M426"/>
      <c r="T426"/>
      <c r="U426"/>
    </row>
    <row r="427" spans="4:21" ht="15">
      <c r="D427"/>
      <c r="E427"/>
      <c r="L427"/>
      <c r="M427"/>
      <c r="T427"/>
      <c r="U427"/>
    </row>
    <row r="428" spans="4:21" ht="15">
      <c r="D428"/>
      <c r="E428"/>
      <c r="L428"/>
      <c r="M428"/>
      <c r="T428"/>
      <c r="U428"/>
    </row>
    <row r="429" spans="4:21" ht="15">
      <c r="D429"/>
      <c r="E429"/>
      <c r="L429"/>
      <c r="M429"/>
      <c r="T429"/>
      <c r="U429"/>
    </row>
    <row r="430" spans="4:21" ht="15">
      <c r="D430"/>
      <c r="E430"/>
      <c r="L430"/>
      <c r="M430"/>
      <c r="T430"/>
      <c r="U430"/>
    </row>
    <row r="431" spans="4:21" ht="15">
      <c r="D431"/>
      <c r="E431"/>
      <c r="L431"/>
      <c r="M431"/>
      <c r="T431"/>
      <c r="U431"/>
    </row>
    <row r="432" spans="4:21" ht="15">
      <c r="D432"/>
      <c r="E432"/>
      <c r="L432"/>
      <c r="M432"/>
      <c r="T432"/>
      <c r="U432"/>
    </row>
    <row r="433" spans="4:21" ht="15">
      <c r="D433"/>
      <c r="E433"/>
      <c r="L433"/>
      <c r="M433"/>
      <c r="T433"/>
      <c r="U433"/>
    </row>
    <row r="434" spans="4:21" ht="15">
      <c r="D434"/>
      <c r="E434"/>
      <c r="L434"/>
      <c r="M434"/>
      <c r="T434"/>
      <c r="U434"/>
    </row>
    <row r="435" spans="4:21" ht="15">
      <c r="D435"/>
      <c r="E435"/>
      <c r="L435"/>
      <c r="M435"/>
      <c r="T435"/>
      <c r="U435"/>
    </row>
    <row r="436" spans="4:21" ht="15">
      <c r="D436"/>
      <c r="E436"/>
      <c r="L436"/>
      <c r="M436"/>
      <c r="T436"/>
      <c r="U436"/>
    </row>
    <row r="437" spans="4:21" ht="15">
      <c r="D437"/>
      <c r="E437"/>
      <c r="L437"/>
      <c r="M437"/>
      <c r="T437"/>
      <c r="U437"/>
    </row>
    <row r="438" spans="4:21" ht="15">
      <c r="D438"/>
      <c r="E438"/>
      <c r="L438"/>
      <c r="M438"/>
      <c r="T438"/>
      <c r="U438"/>
    </row>
    <row r="439" spans="4:21" ht="15">
      <c r="D439"/>
      <c r="E439"/>
      <c r="L439"/>
      <c r="M439"/>
      <c r="T439"/>
      <c r="U439"/>
    </row>
    <row r="440" spans="4:21" ht="15">
      <c r="D440"/>
      <c r="E440"/>
      <c r="L440"/>
      <c r="M440"/>
      <c r="T440"/>
      <c r="U440"/>
    </row>
    <row r="441" spans="4:21" ht="15">
      <c r="D441"/>
      <c r="E441"/>
      <c r="L441"/>
      <c r="M441"/>
      <c r="T441"/>
      <c r="U441"/>
    </row>
    <row r="442" spans="4:21" ht="15">
      <c r="D442"/>
      <c r="E442"/>
      <c r="L442"/>
      <c r="M442"/>
      <c r="T442"/>
      <c r="U442"/>
    </row>
    <row r="443" spans="4:21" ht="15">
      <c r="D443"/>
      <c r="E443"/>
      <c r="L443"/>
      <c r="M443"/>
      <c r="T443"/>
      <c r="U443"/>
    </row>
    <row r="444" spans="4:21" ht="15">
      <c r="D444"/>
      <c r="E444"/>
      <c r="L444"/>
      <c r="M444"/>
      <c r="T444"/>
      <c r="U444"/>
    </row>
    <row r="445" spans="4:21" ht="15">
      <c r="D445"/>
      <c r="E445"/>
      <c r="L445"/>
      <c r="M445"/>
      <c r="T445"/>
      <c r="U445"/>
    </row>
    <row r="446" spans="4:21" ht="15">
      <c r="D446"/>
      <c r="E446"/>
      <c r="L446"/>
      <c r="M446"/>
      <c r="T446"/>
      <c r="U446"/>
    </row>
    <row r="447" spans="4:21" ht="15">
      <c r="D447"/>
      <c r="E447"/>
      <c r="L447"/>
      <c r="M447"/>
      <c r="T447"/>
      <c r="U447"/>
    </row>
    <row r="448" spans="4:21" ht="15">
      <c r="D448"/>
      <c r="E448"/>
      <c r="L448"/>
      <c r="M448"/>
      <c r="T448"/>
      <c r="U448"/>
    </row>
    <row r="449" spans="4:21" ht="15">
      <c r="D449"/>
      <c r="E449"/>
      <c r="L449"/>
      <c r="M449"/>
      <c r="T449"/>
      <c r="U449"/>
    </row>
    <row r="450" spans="4:21" ht="15">
      <c r="D450"/>
      <c r="E450"/>
      <c r="L450"/>
      <c r="M450"/>
      <c r="T450"/>
      <c r="U450"/>
    </row>
    <row r="451" spans="4:21" ht="15">
      <c r="D451"/>
      <c r="E451"/>
      <c r="L451"/>
      <c r="M451"/>
      <c r="T451"/>
      <c r="U451"/>
    </row>
    <row r="452" spans="4:21" ht="15">
      <c r="D452"/>
      <c r="E452"/>
      <c r="L452"/>
      <c r="M452"/>
      <c r="T452"/>
      <c r="U452"/>
    </row>
    <row r="453" spans="4:21" ht="15">
      <c r="D453"/>
      <c r="E453"/>
      <c r="L453"/>
      <c r="M453"/>
      <c r="T453"/>
      <c r="U453"/>
    </row>
    <row r="454" spans="4:21" ht="15">
      <c r="D454"/>
      <c r="E454"/>
      <c r="L454"/>
      <c r="M454"/>
      <c r="T454"/>
      <c r="U454"/>
    </row>
    <row r="455" spans="4:21" ht="15">
      <c r="D455"/>
      <c r="E455"/>
      <c r="L455"/>
      <c r="M455"/>
      <c r="T455"/>
      <c r="U455"/>
    </row>
    <row r="456" spans="4:21" ht="15">
      <c r="D456"/>
      <c r="E456"/>
      <c r="L456"/>
      <c r="M456"/>
      <c r="T456"/>
      <c r="U456"/>
    </row>
    <row r="457" spans="4:21" ht="15">
      <c r="D457"/>
      <c r="E457"/>
      <c r="L457"/>
      <c r="M457"/>
      <c r="T457"/>
      <c r="U457"/>
    </row>
    <row r="458" spans="4:21" ht="15">
      <c r="D458"/>
      <c r="E458"/>
      <c r="L458"/>
      <c r="M458"/>
      <c r="T458"/>
      <c r="U458"/>
    </row>
    <row r="459" spans="4:21" ht="15">
      <c r="D459"/>
      <c r="E459"/>
      <c r="L459"/>
      <c r="M459"/>
      <c r="T459"/>
      <c r="U459"/>
    </row>
    <row r="460" spans="4:21" ht="15">
      <c r="D460"/>
      <c r="E460"/>
      <c r="L460"/>
      <c r="M460"/>
      <c r="T460"/>
      <c r="U460"/>
    </row>
    <row r="461" spans="4:21" ht="15">
      <c r="D461"/>
      <c r="E461"/>
      <c r="L461"/>
      <c r="M461"/>
      <c r="T461"/>
      <c r="U461"/>
    </row>
    <row r="462" spans="4:21" ht="15">
      <c r="D462"/>
      <c r="E462"/>
      <c r="L462"/>
      <c r="M462"/>
      <c r="T462"/>
      <c r="U462"/>
    </row>
    <row r="463" spans="4:21" ht="15">
      <c r="D463"/>
      <c r="E463"/>
      <c r="L463"/>
      <c r="M463"/>
      <c r="T463"/>
      <c r="U463"/>
    </row>
    <row r="464" spans="4:21" ht="15">
      <c r="D464"/>
      <c r="E464"/>
      <c r="L464"/>
      <c r="M464"/>
      <c r="T464"/>
      <c r="U464"/>
    </row>
    <row r="465" spans="4:21" ht="15">
      <c r="D465"/>
      <c r="E465"/>
      <c r="L465"/>
      <c r="M465"/>
      <c r="T465"/>
      <c r="U465"/>
    </row>
    <row r="466" spans="4:21" ht="15">
      <c r="D466"/>
      <c r="E466"/>
      <c r="L466"/>
      <c r="M466"/>
      <c r="T466"/>
      <c r="U466"/>
    </row>
    <row r="467" spans="4:21" ht="15">
      <c r="D467"/>
      <c r="E467"/>
      <c r="L467"/>
      <c r="M467"/>
      <c r="T467"/>
      <c r="U467"/>
    </row>
    <row r="468" spans="4:21" ht="15">
      <c r="D468"/>
      <c r="E468"/>
      <c r="L468"/>
      <c r="M468"/>
      <c r="T468"/>
      <c r="U468"/>
    </row>
    <row r="469" spans="4:21" ht="15">
      <c r="D469"/>
      <c r="E469"/>
      <c r="L469"/>
      <c r="M469"/>
      <c r="T469"/>
      <c r="U469"/>
    </row>
    <row r="470" spans="4:21" ht="15">
      <c r="D470"/>
      <c r="E470"/>
      <c r="L470"/>
      <c r="M470"/>
      <c r="T470"/>
      <c r="U470"/>
    </row>
    <row r="471" spans="4:21" ht="15">
      <c r="D471"/>
      <c r="E471"/>
      <c r="L471"/>
      <c r="M471"/>
      <c r="T471"/>
      <c r="U471"/>
    </row>
    <row r="472" spans="4:21" ht="15">
      <c r="D472"/>
      <c r="E472"/>
      <c r="L472"/>
      <c r="M472"/>
      <c r="T472"/>
      <c r="U472"/>
    </row>
    <row r="473" spans="4:21" ht="15">
      <c r="D473"/>
      <c r="E473"/>
      <c r="L473"/>
      <c r="M473"/>
      <c r="T473"/>
      <c r="U473"/>
    </row>
    <row r="474" spans="4:21" ht="15">
      <c r="D474"/>
      <c r="E474"/>
      <c r="L474"/>
      <c r="M474"/>
      <c r="T474"/>
      <c r="U474"/>
    </row>
    <row r="475" spans="4:21" ht="15">
      <c r="D475"/>
      <c r="E475"/>
      <c r="L475"/>
      <c r="M475"/>
      <c r="T475"/>
      <c r="U475"/>
    </row>
    <row r="476" spans="4:21" ht="15">
      <c r="D476"/>
      <c r="E476"/>
      <c r="L476"/>
      <c r="M476"/>
      <c r="T476"/>
      <c r="U476"/>
    </row>
    <row r="477" spans="4:21" ht="15">
      <c r="D477"/>
      <c r="E477"/>
      <c r="L477"/>
      <c r="M477"/>
      <c r="T477"/>
      <c r="U477"/>
    </row>
    <row r="478" spans="4:21" ht="15">
      <c r="D478"/>
      <c r="E478"/>
      <c r="L478"/>
      <c r="M478"/>
      <c r="T478"/>
      <c r="U478"/>
    </row>
    <row r="479" spans="4:21" ht="15">
      <c r="D479"/>
      <c r="E479"/>
      <c r="L479"/>
      <c r="M479"/>
      <c r="T479"/>
      <c r="U479"/>
    </row>
    <row r="480" spans="4:21" ht="15">
      <c r="D480"/>
      <c r="E480"/>
      <c r="L480"/>
      <c r="M480"/>
      <c r="T480"/>
      <c r="U480"/>
    </row>
    <row r="481" spans="4:21" ht="15">
      <c r="D481"/>
      <c r="E481"/>
      <c r="L481"/>
      <c r="M481"/>
      <c r="T481"/>
      <c r="U481"/>
    </row>
    <row r="482" spans="4:21" ht="15">
      <c r="D482"/>
      <c r="E482"/>
      <c r="L482"/>
      <c r="M482"/>
      <c r="T482"/>
      <c r="U482"/>
    </row>
    <row r="483" spans="4:21" ht="15">
      <c r="D483"/>
      <c r="E483"/>
      <c r="L483"/>
      <c r="M483"/>
      <c r="T483"/>
      <c r="U483"/>
    </row>
    <row r="484" spans="4:21" ht="15">
      <c r="D484"/>
      <c r="E484"/>
      <c r="L484"/>
      <c r="M484"/>
      <c r="T484"/>
      <c r="U484"/>
    </row>
    <row r="485" spans="4:21" ht="15">
      <c r="D485"/>
      <c r="E485"/>
      <c r="L485"/>
      <c r="M485"/>
      <c r="T485"/>
      <c r="U485"/>
    </row>
    <row r="486" spans="4:21" ht="15">
      <c r="D486"/>
      <c r="E486"/>
      <c r="L486"/>
      <c r="M486"/>
      <c r="T486"/>
      <c r="U486"/>
    </row>
    <row r="487" spans="4:21" ht="15">
      <c r="D487"/>
      <c r="E487"/>
      <c r="L487"/>
      <c r="M487"/>
      <c r="T487"/>
      <c r="U487"/>
    </row>
    <row r="488" spans="4:21" ht="15">
      <c r="D488"/>
      <c r="E488"/>
      <c r="L488"/>
      <c r="M488"/>
      <c r="T488"/>
      <c r="U488"/>
    </row>
    <row r="489" spans="4:21" ht="15">
      <c r="D489"/>
      <c r="E489"/>
      <c r="L489"/>
      <c r="M489"/>
      <c r="T489"/>
      <c r="U489"/>
    </row>
    <row r="490" spans="4:21" ht="15">
      <c r="D490"/>
      <c r="E490"/>
      <c r="L490"/>
      <c r="M490"/>
      <c r="T490"/>
      <c r="U490"/>
    </row>
    <row r="491" spans="4:21" ht="15">
      <c r="D491"/>
      <c r="E491"/>
      <c r="L491"/>
      <c r="M491"/>
      <c r="T491"/>
      <c r="U491"/>
    </row>
    <row r="492" spans="4:21" ht="15">
      <c r="D492"/>
      <c r="E492"/>
      <c r="L492"/>
      <c r="M492"/>
      <c r="T492"/>
      <c r="U492"/>
    </row>
    <row r="493" spans="4:21" ht="15">
      <c r="D493"/>
      <c r="E493"/>
      <c r="L493"/>
      <c r="M493"/>
      <c r="T493"/>
      <c r="U493"/>
    </row>
    <row r="494" spans="4:21" ht="15">
      <c r="D494"/>
      <c r="E494"/>
      <c r="L494"/>
      <c r="M494"/>
      <c r="T494"/>
      <c r="U494"/>
    </row>
    <row r="495" spans="4:21" ht="15">
      <c r="D495"/>
      <c r="E495"/>
      <c r="L495"/>
      <c r="M495"/>
      <c r="T495"/>
      <c r="U495"/>
    </row>
    <row r="496" spans="4:21" ht="15">
      <c r="D496"/>
      <c r="E496"/>
      <c r="L496"/>
      <c r="M496"/>
      <c r="T496"/>
      <c r="U496"/>
    </row>
    <row r="497" spans="4:21" ht="15">
      <c r="D497"/>
      <c r="E497"/>
      <c r="L497"/>
      <c r="M497"/>
      <c r="T497"/>
      <c r="U497"/>
    </row>
    <row r="498" spans="4:21" ht="15">
      <c r="D498"/>
      <c r="E498"/>
      <c r="L498"/>
      <c r="M498"/>
      <c r="T498"/>
      <c r="U498"/>
    </row>
    <row r="499" spans="4:21" ht="15">
      <c r="D499"/>
      <c r="E499"/>
      <c r="L499"/>
      <c r="M499"/>
      <c r="T499"/>
      <c r="U499"/>
    </row>
    <row r="500" spans="4:21" ht="15">
      <c r="D500"/>
      <c r="E500"/>
      <c r="L500"/>
      <c r="M500"/>
      <c r="T500"/>
      <c r="U500"/>
    </row>
    <row r="501" spans="4:21" ht="15">
      <c r="D501"/>
      <c r="E501"/>
      <c r="L501"/>
      <c r="M501"/>
      <c r="T501"/>
      <c r="U501"/>
    </row>
    <row r="502" spans="4:21" ht="15">
      <c r="D502"/>
      <c r="E502"/>
      <c r="L502"/>
      <c r="M502"/>
      <c r="T502"/>
      <c r="U502"/>
    </row>
    <row r="503" spans="4:21" ht="15">
      <c r="D503"/>
      <c r="E503"/>
      <c r="L503"/>
      <c r="M503"/>
      <c r="T503"/>
      <c r="U503"/>
    </row>
    <row r="504" spans="4:21" ht="15">
      <c r="D504"/>
      <c r="E504"/>
      <c r="L504"/>
      <c r="M504"/>
      <c r="T504"/>
      <c r="U504"/>
    </row>
    <row r="505" spans="4:21" ht="15">
      <c r="D505"/>
      <c r="E505"/>
      <c r="L505"/>
      <c r="M505"/>
      <c r="T505"/>
      <c r="U505"/>
    </row>
    <row r="506" spans="4:21" ht="15">
      <c r="D506"/>
      <c r="E506"/>
      <c r="L506"/>
      <c r="M506"/>
      <c r="T506"/>
      <c r="U506"/>
    </row>
    <row r="507" spans="4:21" ht="15">
      <c r="D507"/>
      <c r="E507"/>
      <c r="L507"/>
      <c r="M507"/>
      <c r="T507"/>
      <c r="U507"/>
    </row>
    <row r="508" spans="4:21" ht="15">
      <c r="D508"/>
      <c r="E508"/>
      <c r="L508"/>
      <c r="M508"/>
      <c r="T508"/>
      <c r="U508"/>
    </row>
    <row r="509" spans="4:21" ht="15">
      <c r="D509"/>
      <c r="E509"/>
      <c r="L509"/>
      <c r="M509"/>
      <c r="T509"/>
      <c r="U509"/>
    </row>
    <row r="510" spans="4:21" ht="15">
      <c r="D510"/>
      <c r="E510"/>
      <c r="L510"/>
      <c r="M510"/>
      <c r="T510"/>
      <c r="U510"/>
    </row>
    <row r="511" spans="4:21" ht="15">
      <c r="D511"/>
      <c r="E511"/>
      <c r="L511"/>
      <c r="M511"/>
      <c r="T511"/>
      <c r="U511"/>
    </row>
    <row r="512" spans="4:21" ht="15">
      <c r="D512"/>
      <c r="E512"/>
      <c r="L512"/>
      <c r="M512"/>
      <c r="T512"/>
      <c r="U512"/>
    </row>
    <row r="513" spans="4:21" ht="15">
      <c r="D513"/>
      <c r="E513"/>
      <c r="L513"/>
      <c r="M513"/>
      <c r="T513"/>
      <c r="U513"/>
    </row>
    <row r="514" spans="4:21" ht="15">
      <c r="D514"/>
      <c r="E514"/>
      <c r="L514"/>
      <c r="M514"/>
      <c r="T514"/>
      <c r="U514"/>
    </row>
    <row r="515" spans="4:21" ht="15">
      <c r="D515"/>
      <c r="E515"/>
      <c r="L515"/>
      <c r="M515"/>
      <c r="T515"/>
      <c r="U515"/>
    </row>
    <row r="516" spans="4:21" ht="15">
      <c r="D516"/>
      <c r="E516"/>
      <c r="L516"/>
      <c r="M516"/>
      <c r="T516"/>
      <c r="U516"/>
    </row>
    <row r="517" spans="4:21" ht="15">
      <c r="D517"/>
      <c r="E517"/>
      <c r="L517"/>
      <c r="M517"/>
      <c r="T517"/>
      <c r="U517"/>
    </row>
    <row r="518" spans="4:21" ht="15">
      <c r="D518"/>
      <c r="E518"/>
      <c r="L518"/>
      <c r="M518"/>
      <c r="T518"/>
      <c r="U518"/>
    </row>
    <row r="519" spans="4:21" ht="15">
      <c r="D519"/>
      <c r="E519"/>
      <c r="L519"/>
      <c r="M519"/>
      <c r="T519"/>
      <c r="U519"/>
    </row>
    <row r="520" spans="4:21" ht="15">
      <c r="D520"/>
      <c r="E520"/>
      <c r="L520"/>
      <c r="M520"/>
      <c r="T520"/>
      <c r="U520"/>
    </row>
    <row r="521" spans="4:21" ht="15">
      <c r="D521"/>
      <c r="E521"/>
      <c r="L521"/>
      <c r="M521"/>
      <c r="T521"/>
      <c r="U521"/>
    </row>
    <row r="522" spans="4:21" ht="15">
      <c r="D522"/>
      <c r="E522"/>
      <c r="L522"/>
      <c r="M522"/>
      <c r="T522"/>
      <c r="U522"/>
    </row>
    <row r="523" spans="4:21" ht="15">
      <c r="D523"/>
      <c r="E523"/>
      <c r="L523"/>
      <c r="M523"/>
      <c r="T523"/>
      <c r="U523"/>
    </row>
    <row r="524" spans="4:21" ht="15">
      <c r="D524"/>
      <c r="E524"/>
      <c r="L524"/>
      <c r="M524"/>
      <c r="T524"/>
      <c r="U524"/>
    </row>
    <row r="525" spans="4:21" ht="15">
      <c r="D525"/>
      <c r="E525"/>
      <c r="L525"/>
      <c r="M525"/>
      <c r="T525"/>
      <c r="U525"/>
    </row>
    <row r="526" spans="4:21" ht="15">
      <c r="D526"/>
      <c r="E526"/>
      <c r="L526"/>
      <c r="M526"/>
      <c r="T526"/>
      <c r="U526"/>
    </row>
    <row r="527" spans="4:21" ht="15">
      <c r="D527"/>
      <c r="E527"/>
      <c r="L527"/>
      <c r="M527"/>
      <c r="T527"/>
      <c r="U527"/>
    </row>
    <row r="528" spans="4:21" ht="15">
      <c r="D528"/>
      <c r="E528"/>
      <c r="L528"/>
      <c r="M528"/>
      <c r="T528"/>
      <c r="U528"/>
    </row>
    <row r="529" spans="4:21" ht="15">
      <c r="D529"/>
      <c r="E529"/>
      <c r="L529"/>
      <c r="M529"/>
      <c r="T529"/>
      <c r="U529"/>
    </row>
    <row r="530" spans="4:21" ht="15">
      <c r="D530"/>
      <c r="E530"/>
      <c r="L530"/>
      <c r="M530"/>
      <c r="T530"/>
      <c r="U530"/>
    </row>
    <row r="531" spans="4:21" ht="15">
      <c r="D531"/>
      <c r="E531"/>
      <c r="L531"/>
      <c r="M531"/>
      <c r="T531"/>
      <c r="U531"/>
    </row>
    <row r="532" spans="4:21" ht="15">
      <c r="D532"/>
      <c r="E532"/>
      <c r="L532"/>
      <c r="M532"/>
      <c r="T532"/>
      <c r="U532"/>
    </row>
    <row r="533" spans="4:21" ht="15">
      <c r="D533"/>
      <c r="E533"/>
      <c r="L533"/>
      <c r="M533"/>
      <c r="T533"/>
      <c r="U533"/>
    </row>
    <row r="534" spans="4:21" ht="15">
      <c r="D534"/>
      <c r="E534"/>
      <c r="L534"/>
      <c r="M534"/>
      <c r="T534"/>
      <c r="U534"/>
    </row>
    <row r="535" spans="4:21" ht="15">
      <c r="D535"/>
      <c r="E535"/>
      <c r="L535"/>
      <c r="M535"/>
      <c r="T535"/>
      <c r="U535"/>
    </row>
    <row r="536" spans="4:21" ht="15">
      <c r="D536"/>
      <c r="E536"/>
      <c r="L536"/>
      <c r="M536"/>
      <c r="T536"/>
      <c r="U536"/>
    </row>
    <row r="537" spans="4:21" ht="15">
      <c r="D537"/>
      <c r="E537"/>
      <c r="L537"/>
      <c r="M537"/>
      <c r="T537"/>
      <c r="U537"/>
    </row>
    <row r="538" spans="4:21" ht="15">
      <c r="D538"/>
      <c r="E538"/>
      <c r="L538"/>
      <c r="M538"/>
      <c r="T538"/>
      <c r="U538"/>
    </row>
    <row r="539" spans="4:21" ht="15">
      <c r="D539"/>
      <c r="E539"/>
      <c r="L539"/>
      <c r="M539"/>
      <c r="T539"/>
      <c r="U539"/>
    </row>
    <row r="540" spans="4:21" ht="15">
      <c r="D540"/>
      <c r="E540"/>
      <c r="L540"/>
      <c r="M540"/>
      <c r="T540"/>
      <c r="U540"/>
    </row>
    <row r="541" spans="4:21" ht="15">
      <c r="D541"/>
      <c r="E541"/>
      <c r="L541"/>
      <c r="M541"/>
      <c r="T541"/>
      <c r="U541"/>
    </row>
    <row r="542" spans="4:21" ht="15">
      <c r="D542"/>
      <c r="E542"/>
      <c r="L542"/>
      <c r="M542"/>
      <c r="T542"/>
      <c r="U542"/>
    </row>
    <row r="543" spans="4:21" ht="15">
      <c r="D543"/>
      <c r="E543"/>
      <c r="L543"/>
      <c r="M543"/>
      <c r="T543"/>
      <c r="U543"/>
    </row>
    <row r="544" spans="4:21" ht="15">
      <c r="D544"/>
      <c r="E544"/>
      <c r="L544"/>
      <c r="M544"/>
      <c r="T544"/>
      <c r="U544"/>
    </row>
    <row r="545" spans="4:21" ht="15">
      <c r="D545"/>
      <c r="E545"/>
      <c r="L545"/>
      <c r="M545"/>
      <c r="T545"/>
      <c r="U545"/>
    </row>
    <row r="546" spans="4:21" ht="15">
      <c r="D546"/>
      <c r="E546"/>
      <c r="L546"/>
      <c r="M546"/>
      <c r="T546"/>
      <c r="U546"/>
    </row>
    <row r="547" spans="4:21" ht="15">
      <c r="D547"/>
      <c r="E547"/>
      <c r="L547"/>
      <c r="M547"/>
      <c r="T547"/>
      <c r="U547"/>
    </row>
    <row r="548" spans="4:21" ht="15">
      <c r="D548"/>
      <c r="E548"/>
      <c r="L548"/>
      <c r="M548"/>
      <c r="T548"/>
      <c r="U548"/>
    </row>
    <row r="549" spans="4:21" ht="15">
      <c r="D549"/>
      <c r="E549"/>
      <c r="L549"/>
      <c r="M549"/>
      <c r="T549"/>
      <c r="U549"/>
    </row>
    <row r="550" spans="4:21" ht="15">
      <c r="D550"/>
      <c r="E550"/>
      <c r="L550"/>
      <c r="M550"/>
      <c r="T550"/>
      <c r="U550"/>
    </row>
    <row r="551" spans="4:21" ht="15">
      <c r="D551"/>
      <c r="E551"/>
      <c r="L551"/>
      <c r="M551"/>
      <c r="T551"/>
      <c r="U551"/>
    </row>
    <row r="552" spans="4:21" ht="15">
      <c r="D552"/>
      <c r="E552"/>
      <c r="L552"/>
      <c r="M552"/>
      <c r="T552"/>
      <c r="U552"/>
    </row>
    <row r="553" spans="4:21" ht="15">
      <c r="D553"/>
      <c r="E553"/>
      <c r="L553"/>
      <c r="M553"/>
      <c r="T553"/>
      <c r="U553"/>
    </row>
    <row r="554" spans="4:21" ht="15">
      <c r="D554"/>
      <c r="E554"/>
      <c r="L554"/>
      <c r="M554"/>
      <c r="T554"/>
      <c r="U554"/>
    </row>
    <row r="555" spans="4:21" ht="15">
      <c r="D555"/>
      <c r="E555"/>
      <c r="L555"/>
      <c r="M555"/>
      <c r="T555"/>
      <c r="U555"/>
    </row>
    <row r="556" spans="4:21" ht="15">
      <c r="D556"/>
      <c r="E556"/>
      <c r="L556"/>
      <c r="M556"/>
      <c r="T556"/>
      <c r="U556"/>
    </row>
    <row r="557" spans="4:21" ht="15">
      <c r="D557"/>
      <c r="E557"/>
      <c r="L557"/>
      <c r="M557"/>
      <c r="T557"/>
      <c r="U557"/>
    </row>
    <row r="558" spans="4:21" ht="15">
      <c r="D558"/>
      <c r="E558"/>
      <c r="L558"/>
      <c r="M558"/>
      <c r="T558"/>
      <c r="U558"/>
    </row>
    <row r="559" spans="4:21" ht="15">
      <c r="D559"/>
      <c r="E559"/>
      <c r="L559"/>
      <c r="M559"/>
      <c r="T559"/>
      <c r="U559"/>
    </row>
    <row r="560" spans="4:21" ht="15">
      <c r="D560"/>
      <c r="E560"/>
      <c r="L560"/>
      <c r="M560"/>
      <c r="T560"/>
      <c r="U560"/>
    </row>
    <row r="561" spans="4:21" ht="15">
      <c r="D561"/>
      <c r="E561"/>
      <c r="L561"/>
      <c r="M561"/>
      <c r="T561"/>
      <c r="U561"/>
    </row>
    <row r="562" spans="4:21" ht="15">
      <c r="D562"/>
      <c r="E562"/>
      <c r="L562"/>
      <c r="M562"/>
      <c r="T562"/>
      <c r="U562"/>
    </row>
    <row r="563" spans="4:21" ht="15">
      <c r="D563"/>
      <c r="E563"/>
      <c r="L563"/>
      <c r="M563"/>
      <c r="T563"/>
      <c r="U563"/>
    </row>
    <row r="564" spans="4:21" ht="15">
      <c r="D564"/>
      <c r="E564"/>
      <c r="L564"/>
      <c r="M564"/>
      <c r="T564"/>
      <c r="U564"/>
    </row>
    <row r="565" spans="4:21" ht="15">
      <c r="D565"/>
      <c r="E565"/>
      <c r="L565"/>
      <c r="M565"/>
      <c r="T565"/>
      <c r="U565"/>
    </row>
    <row r="566" spans="4:21" ht="15">
      <c r="D566"/>
      <c r="E566"/>
      <c r="L566"/>
      <c r="M566"/>
      <c r="T566"/>
      <c r="U566"/>
    </row>
    <row r="567" spans="4:21" ht="15">
      <c r="D567"/>
      <c r="E567"/>
      <c r="L567"/>
      <c r="M567"/>
      <c r="T567"/>
      <c r="U567"/>
    </row>
    <row r="568" spans="4:21" ht="15">
      <c r="D568"/>
      <c r="E568"/>
      <c r="L568"/>
      <c r="M568"/>
      <c r="T568"/>
      <c r="U568"/>
    </row>
    <row r="569" spans="4:21" ht="15">
      <c r="D569"/>
      <c r="E569"/>
      <c r="L569"/>
      <c r="M569"/>
      <c r="T569"/>
      <c r="U569"/>
    </row>
    <row r="570" spans="4:21" ht="15">
      <c r="D570"/>
      <c r="E570"/>
      <c r="L570"/>
      <c r="M570"/>
      <c r="T570"/>
      <c r="U570"/>
    </row>
    <row r="571" spans="4:21" ht="15">
      <c r="D571"/>
      <c r="E571"/>
      <c r="L571"/>
      <c r="M571"/>
      <c r="T571"/>
      <c r="U571"/>
    </row>
    <row r="572" spans="4:21" ht="15">
      <c r="D572"/>
      <c r="E572"/>
      <c r="L572"/>
      <c r="M572"/>
      <c r="T572"/>
      <c r="U572"/>
    </row>
    <row r="573" spans="4:21" ht="15">
      <c r="D573"/>
      <c r="E573"/>
      <c r="L573"/>
      <c r="M573"/>
      <c r="T573"/>
      <c r="U573"/>
    </row>
    <row r="574" spans="4:21" ht="15">
      <c r="D574"/>
      <c r="E574"/>
      <c r="L574"/>
      <c r="M574"/>
      <c r="T574"/>
      <c r="U574"/>
    </row>
    <row r="575" spans="4:21" ht="15">
      <c r="D575"/>
      <c r="E575"/>
      <c r="L575"/>
      <c r="M575"/>
      <c r="T575"/>
      <c r="U575"/>
    </row>
    <row r="576" spans="4:21" ht="15">
      <c r="D576"/>
      <c r="E576"/>
      <c r="L576"/>
      <c r="M576"/>
      <c r="T576"/>
      <c r="U576"/>
    </row>
    <row r="577" spans="4:21" ht="15">
      <c r="D577"/>
      <c r="E577"/>
      <c r="L577"/>
      <c r="M577"/>
      <c r="T577"/>
      <c r="U577"/>
    </row>
    <row r="578" spans="4:21" ht="15">
      <c r="D578"/>
      <c r="E578"/>
      <c r="L578"/>
      <c r="M578"/>
      <c r="T578"/>
      <c r="U578"/>
    </row>
    <row r="579" spans="4:21" ht="15">
      <c r="D579"/>
      <c r="E579"/>
      <c r="L579"/>
      <c r="M579"/>
      <c r="T579"/>
      <c r="U579"/>
    </row>
    <row r="580" spans="4:21" ht="15">
      <c r="D580"/>
      <c r="E580"/>
      <c r="L580"/>
      <c r="M580"/>
      <c r="T580"/>
      <c r="U580"/>
    </row>
    <row r="581" spans="4:21" ht="15">
      <c r="D581"/>
      <c r="E581"/>
      <c r="L581"/>
      <c r="M581"/>
      <c r="T581"/>
      <c r="U581"/>
    </row>
    <row r="582" spans="4:21" ht="15">
      <c r="D582"/>
      <c r="E582"/>
      <c r="L582"/>
      <c r="M582"/>
      <c r="T582"/>
      <c r="U582"/>
    </row>
    <row r="583" spans="4:21" ht="15">
      <c r="D583"/>
      <c r="E583"/>
      <c r="L583"/>
      <c r="M583"/>
      <c r="T583"/>
      <c r="U583"/>
    </row>
    <row r="584" spans="4:21" ht="15">
      <c r="D584"/>
      <c r="E584"/>
      <c r="L584"/>
      <c r="M584"/>
      <c r="T584"/>
      <c r="U584"/>
    </row>
    <row r="585" spans="4:21" ht="15">
      <c r="D585"/>
      <c r="E585"/>
      <c r="L585"/>
      <c r="M585"/>
      <c r="T585"/>
      <c r="U585"/>
    </row>
    <row r="586" spans="4:21" ht="15">
      <c r="D586"/>
      <c r="E586"/>
      <c r="L586"/>
      <c r="M586"/>
      <c r="T586"/>
      <c r="U586"/>
    </row>
    <row r="587" spans="4:21" ht="15">
      <c r="D587"/>
      <c r="E587"/>
      <c r="L587"/>
      <c r="M587"/>
      <c r="T587"/>
      <c r="U587"/>
    </row>
    <row r="588" spans="4:21" ht="15">
      <c r="D588"/>
      <c r="E588"/>
      <c r="L588"/>
      <c r="M588"/>
      <c r="T588"/>
      <c r="U588"/>
    </row>
    <row r="589" spans="4:21" ht="15">
      <c r="D589"/>
      <c r="E589"/>
      <c r="L589"/>
      <c r="M589"/>
      <c r="T589"/>
      <c r="U589"/>
    </row>
    <row r="590" spans="4:21" ht="15">
      <c r="D590"/>
      <c r="E590"/>
      <c r="L590"/>
      <c r="M590"/>
      <c r="T590"/>
      <c r="U590"/>
    </row>
    <row r="591" spans="4:21" ht="15">
      <c r="D591"/>
      <c r="E591"/>
      <c r="L591"/>
      <c r="M591"/>
      <c r="T591"/>
      <c r="U591"/>
    </row>
    <row r="592" spans="4:21" ht="15">
      <c r="D592"/>
      <c r="E592"/>
      <c r="L592"/>
      <c r="M592"/>
      <c r="T592"/>
      <c r="U592"/>
    </row>
    <row r="593" spans="4:21" ht="15">
      <c r="D593"/>
      <c r="E593"/>
      <c r="L593"/>
      <c r="M593"/>
      <c r="T593"/>
      <c r="U593"/>
    </row>
    <row r="594" spans="4:21" ht="15">
      <c r="D594"/>
      <c r="E594"/>
      <c r="L594"/>
      <c r="M594"/>
      <c r="T594"/>
      <c r="U594"/>
    </row>
    <row r="595" spans="4:21" ht="15">
      <c r="D595"/>
      <c r="E595"/>
      <c r="L595"/>
      <c r="M595"/>
      <c r="T595"/>
      <c r="U595"/>
    </row>
    <row r="596" spans="4:21" ht="15">
      <c r="D596"/>
      <c r="E596"/>
      <c r="L596"/>
      <c r="M596"/>
      <c r="T596"/>
      <c r="U596"/>
    </row>
    <row r="597" spans="4:21" ht="15">
      <c r="D597"/>
      <c r="E597"/>
      <c r="L597"/>
      <c r="M597"/>
      <c r="T597"/>
      <c r="U597"/>
    </row>
    <row r="598" spans="4:21" ht="15">
      <c r="D598"/>
      <c r="E598"/>
      <c r="L598"/>
      <c r="M598"/>
      <c r="T598"/>
      <c r="U598"/>
    </row>
    <row r="599" spans="4:21" ht="15">
      <c r="D599"/>
      <c r="E599"/>
      <c r="L599"/>
      <c r="M599"/>
      <c r="T599"/>
      <c r="U599"/>
    </row>
    <row r="600" spans="4:21" ht="15">
      <c r="D600"/>
      <c r="E600"/>
      <c r="L600"/>
      <c r="M600"/>
      <c r="T600"/>
      <c r="U600"/>
    </row>
    <row r="601" spans="4:21" ht="15">
      <c r="D601"/>
      <c r="E601"/>
      <c r="L601"/>
      <c r="M601"/>
      <c r="T601"/>
      <c r="U601"/>
    </row>
    <row r="602" spans="4:21" ht="15">
      <c r="D602"/>
      <c r="E602"/>
      <c r="L602"/>
      <c r="M602"/>
      <c r="T602"/>
      <c r="U602"/>
    </row>
    <row r="603" spans="4:21" ht="15">
      <c r="D603"/>
      <c r="E603"/>
      <c r="L603"/>
      <c r="M603"/>
      <c r="T603"/>
      <c r="U603"/>
    </row>
    <row r="604" spans="4:21" ht="15">
      <c r="D604"/>
      <c r="E604"/>
      <c r="L604"/>
      <c r="M604"/>
      <c r="T604"/>
      <c r="U604"/>
    </row>
    <row r="605" spans="4:21" ht="15">
      <c r="D605"/>
      <c r="E605"/>
      <c r="L605"/>
      <c r="M605"/>
      <c r="T605"/>
      <c r="U605"/>
    </row>
    <row r="606" spans="4:21" ht="15">
      <c r="D606"/>
      <c r="E606"/>
      <c r="L606"/>
      <c r="M606"/>
      <c r="T606"/>
      <c r="U606"/>
    </row>
    <row r="607" spans="4:21" ht="15">
      <c r="D607"/>
      <c r="E607"/>
      <c r="L607"/>
      <c r="M607"/>
      <c r="T607"/>
      <c r="U607"/>
    </row>
    <row r="608" spans="4:21" ht="15">
      <c r="D608"/>
      <c r="E608"/>
      <c r="L608"/>
      <c r="M608"/>
      <c r="T608"/>
      <c r="U608"/>
    </row>
    <row r="609" spans="4:21" ht="15">
      <c r="D609"/>
      <c r="E609"/>
      <c r="L609"/>
      <c r="M609"/>
      <c r="T609"/>
      <c r="U609"/>
    </row>
    <row r="610" spans="4:21" ht="15">
      <c r="D610"/>
      <c r="E610"/>
      <c r="L610"/>
      <c r="M610"/>
      <c r="T610"/>
      <c r="U610"/>
    </row>
    <row r="611" spans="4:21" ht="15">
      <c r="D611"/>
      <c r="E611"/>
      <c r="L611"/>
      <c r="M611"/>
      <c r="T611"/>
      <c r="U611"/>
    </row>
    <row r="612" spans="4:21" ht="15">
      <c r="D612"/>
      <c r="E612"/>
      <c r="L612"/>
      <c r="M612"/>
      <c r="T612"/>
      <c r="U612"/>
    </row>
    <row r="613" spans="4:21" ht="15">
      <c r="D613"/>
      <c r="E613"/>
      <c r="L613"/>
      <c r="M613"/>
      <c r="T613"/>
      <c r="U613"/>
    </row>
    <row r="614" spans="4:21" ht="15">
      <c r="D614"/>
      <c r="E614"/>
      <c r="L614"/>
      <c r="M614"/>
      <c r="T614"/>
      <c r="U614"/>
    </row>
    <row r="615" spans="4:21" ht="15">
      <c r="D615"/>
      <c r="E615"/>
      <c r="L615"/>
      <c r="M615"/>
      <c r="T615"/>
      <c r="U615"/>
    </row>
    <row r="616" spans="4:21" ht="15">
      <c r="D616"/>
      <c r="E616"/>
      <c r="L616"/>
      <c r="M616"/>
      <c r="T616"/>
      <c r="U616"/>
    </row>
    <row r="617" spans="4:21" ht="15">
      <c r="D617"/>
      <c r="E617"/>
      <c r="L617"/>
      <c r="M617"/>
      <c r="T617"/>
      <c r="U617"/>
    </row>
    <row r="618" spans="4:21" ht="15">
      <c r="D618"/>
      <c r="E618"/>
      <c r="L618"/>
      <c r="M618"/>
      <c r="T618"/>
      <c r="U618"/>
    </row>
    <row r="619" spans="4:21" ht="15">
      <c r="D619"/>
      <c r="E619"/>
      <c r="L619"/>
      <c r="M619"/>
      <c r="T619"/>
      <c r="U619"/>
    </row>
    <row r="620" spans="4:21" ht="15">
      <c r="D620"/>
      <c r="E620"/>
      <c r="L620"/>
      <c r="M620"/>
      <c r="T620"/>
      <c r="U620"/>
    </row>
    <row r="621" spans="4:21" ht="15">
      <c r="D621"/>
      <c r="E621"/>
      <c r="L621"/>
      <c r="M621"/>
      <c r="T621"/>
      <c r="U621"/>
    </row>
    <row r="622" spans="4:21" ht="15">
      <c r="D622"/>
      <c r="E622"/>
      <c r="L622"/>
      <c r="M622"/>
      <c r="T622"/>
      <c r="U622"/>
    </row>
    <row r="623" spans="4:21" ht="15">
      <c r="D623"/>
      <c r="E623"/>
      <c r="L623"/>
      <c r="M623"/>
      <c r="T623"/>
      <c r="U623"/>
    </row>
    <row r="624" spans="4:21" ht="15">
      <c r="D624"/>
      <c r="E624"/>
      <c r="L624"/>
      <c r="M624"/>
      <c r="T624"/>
      <c r="U624"/>
    </row>
    <row r="625" spans="4:21" ht="15">
      <c r="D625"/>
      <c r="E625"/>
      <c r="L625"/>
      <c r="M625"/>
      <c r="T625"/>
      <c r="U625"/>
    </row>
    <row r="626" spans="4:21" ht="15">
      <c r="D626"/>
      <c r="E626"/>
      <c r="L626"/>
      <c r="M626"/>
      <c r="T626"/>
      <c r="U626"/>
    </row>
    <row r="627" spans="4:21" ht="15">
      <c r="D627"/>
      <c r="E627"/>
      <c r="L627"/>
      <c r="M627"/>
      <c r="T627"/>
      <c r="U627"/>
    </row>
    <row r="628" spans="4:21" ht="15">
      <c r="D628"/>
      <c r="E628"/>
      <c r="L628"/>
      <c r="M628"/>
      <c r="T628"/>
      <c r="U628"/>
    </row>
    <row r="629" spans="4:21" ht="15">
      <c r="D629"/>
      <c r="E629"/>
      <c r="L629"/>
      <c r="M629"/>
      <c r="T629"/>
      <c r="U629"/>
    </row>
    <row r="630" spans="4:21" ht="15">
      <c r="D630"/>
      <c r="E630"/>
      <c r="L630"/>
      <c r="M630"/>
      <c r="T630"/>
      <c r="U630"/>
    </row>
    <row r="631" spans="4:21" ht="15">
      <c r="D631"/>
      <c r="E631"/>
      <c r="L631"/>
      <c r="M631"/>
      <c r="T631"/>
      <c r="U631"/>
    </row>
    <row r="632" spans="4:21" ht="15">
      <c r="D632"/>
      <c r="E632"/>
      <c r="L632"/>
      <c r="M632"/>
      <c r="T632"/>
      <c r="U632"/>
    </row>
    <row r="633" spans="4:21" ht="15">
      <c r="D633"/>
      <c r="E633"/>
      <c r="L633"/>
      <c r="M633"/>
      <c r="T633"/>
      <c r="U633"/>
    </row>
    <row r="634" spans="4:21" ht="15">
      <c r="D634"/>
      <c r="E634"/>
      <c r="L634"/>
      <c r="M634"/>
      <c r="T634"/>
      <c r="U634"/>
    </row>
    <row r="635" spans="4:21" ht="15">
      <c r="D635"/>
      <c r="E635"/>
      <c r="L635"/>
      <c r="M635"/>
      <c r="T635"/>
      <c r="U635"/>
    </row>
    <row r="636" spans="4:21" ht="15">
      <c r="D636"/>
      <c r="E636"/>
      <c r="L636"/>
      <c r="M636"/>
      <c r="T636"/>
      <c r="U636"/>
    </row>
    <row r="637" spans="4:21" ht="15">
      <c r="D637"/>
      <c r="E637"/>
      <c r="L637"/>
      <c r="M637"/>
      <c r="T637"/>
      <c r="U637"/>
    </row>
    <row r="638" spans="4:21" ht="15">
      <c r="D638"/>
      <c r="E638"/>
      <c r="L638"/>
      <c r="M638"/>
      <c r="T638"/>
      <c r="U638"/>
    </row>
    <row r="639" spans="4:21" ht="15">
      <c r="D639"/>
      <c r="E639"/>
      <c r="L639"/>
      <c r="M639"/>
      <c r="T639"/>
      <c r="U639"/>
    </row>
    <row r="640" spans="4:21" ht="15">
      <c r="D640"/>
      <c r="E640"/>
      <c r="L640"/>
      <c r="M640"/>
      <c r="T640"/>
      <c r="U640"/>
    </row>
    <row r="641" spans="4:21" ht="15">
      <c r="D641"/>
      <c r="E641"/>
      <c r="L641"/>
      <c r="M641"/>
      <c r="T641"/>
      <c r="U641"/>
    </row>
    <row r="642" spans="4:21" ht="15">
      <c r="D642"/>
      <c r="E642"/>
      <c r="L642"/>
      <c r="M642"/>
      <c r="T642"/>
      <c r="U642"/>
    </row>
    <row r="643" spans="4:21" ht="15">
      <c r="D643"/>
      <c r="E643"/>
      <c r="L643"/>
      <c r="M643"/>
      <c r="T643"/>
      <c r="U643"/>
    </row>
    <row r="644" spans="4:21" ht="15">
      <c r="D644"/>
      <c r="E644"/>
      <c r="L644"/>
      <c r="M644"/>
      <c r="T644"/>
      <c r="U644"/>
    </row>
    <row r="645" spans="4:21" ht="15">
      <c r="D645"/>
      <c r="E645"/>
      <c r="L645"/>
      <c r="M645"/>
      <c r="T645"/>
      <c r="U645"/>
    </row>
    <row r="646" spans="4:21" ht="15">
      <c r="D646"/>
      <c r="E646"/>
      <c r="L646"/>
      <c r="M646"/>
      <c r="T646"/>
      <c r="U646"/>
    </row>
    <row r="647" spans="4:21" ht="15">
      <c r="D647"/>
      <c r="E647"/>
      <c r="L647"/>
      <c r="M647"/>
      <c r="T647"/>
      <c r="U647"/>
    </row>
    <row r="648" spans="4:21" ht="15">
      <c r="D648"/>
      <c r="E648"/>
      <c r="L648"/>
      <c r="M648"/>
      <c r="T648"/>
      <c r="U648"/>
    </row>
    <row r="649" spans="4:21" ht="15">
      <c r="D649"/>
      <c r="E649"/>
      <c r="L649"/>
      <c r="M649"/>
      <c r="T649"/>
      <c r="U649"/>
    </row>
    <row r="650" spans="4:21" ht="15">
      <c r="D650"/>
      <c r="E650"/>
      <c r="L650"/>
      <c r="M650"/>
      <c r="T650"/>
      <c r="U650"/>
    </row>
    <row r="651" spans="4:21" ht="15">
      <c r="D651"/>
      <c r="E651"/>
      <c r="L651"/>
      <c r="M651"/>
      <c r="T651"/>
      <c r="U651"/>
    </row>
    <row r="652" spans="4:21" ht="15">
      <c r="D652"/>
      <c r="E652"/>
      <c r="L652"/>
      <c r="M652"/>
      <c r="T652"/>
      <c r="U652"/>
    </row>
    <row r="653" spans="4:21" ht="15">
      <c r="D653"/>
      <c r="E653"/>
      <c r="L653"/>
      <c r="M653"/>
      <c r="T653"/>
      <c r="U653"/>
    </row>
    <row r="654" spans="4:21" ht="15">
      <c r="D654"/>
      <c r="E654"/>
      <c r="L654"/>
      <c r="M654"/>
      <c r="T654"/>
      <c r="U654"/>
    </row>
    <row r="655" spans="4:21" ht="15">
      <c r="D655"/>
      <c r="E655"/>
      <c r="L655"/>
      <c r="M655"/>
      <c r="T655"/>
      <c r="U655"/>
    </row>
    <row r="656" spans="4:21" ht="15">
      <c r="D656"/>
      <c r="E656"/>
      <c r="L656"/>
      <c r="M656"/>
      <c r="T656"/>
      <c r="U656"/>
    </row>
    <row r="657" spans="4:21" ht="15">
      <c r="D657"/>
      <c r="E657"/>
      <c r="L657"/>
      <c r="M657"/>
      <c r="T657"/>
      <c r="U657"/>
    </row>
    <row r="658" spans="4:21" ht="15">
      <c r="D658"/>
      <c r="E658"/>
      <c r="L658"/>
      <c r="M658"/>
      <c r="T658"/>
      <c r="U658"/>
    </row>
    <row r="659" spans="4:21" ht="15">
      <c r="D659"/>
      <c r="E659"/>
      <c r="L659"/>
      <c r="M659"/>
      <c r="T659"/>
      <c r="U659"/>
    </row>
    <row r="660" spans="4:21" ht="15">
      <c r="D660"/>
      <c r="E660"/>
      <c r="L660"/>
      <c r="M660"/>
      <c r="T660"/>
      <c r="U660"/>
    </row>
    <row r="661" spans="4:21" ht="15">
      <c r="D661"/>
      <c r="E661"/>
      <c r="L661"/>
      <c r="M661"/>
      <c r="T661"/>
      <c r="U661"/>
    </row>
    <row r="662" spans="4:21" ht="15">
      <c r="D662"/>
      <c r="E662"/>
      <c r="L662"/>
      <c r="M662"/>
      <c r="T662"/>
      <c r="U662"/>
    </row>
    <row r="663" spans="4:21" ht="15">
      <c r="D663"/>
      <c r="E663"/>
      <c r="L663"/>
      <c r="M663"/>
      <c r="T663"/>
      <c r="U663"/>
    </row>
    <row r="664" spans="4:21" ht="15">
      <c r="D664"/>
      <c r="E664"/>
      <c r="L664"/>
      <c r="M664"/>
      <c r="T664"/>
      <c r="U664"/>
    </row>
    <row r="665" spans="4:21" ht="15">
      <c r="D665"/>
      <c r="E665"/>
      <c r="L665"/>
      <c r="M665"/>
      <c r="T665"/>
      <c r="U665"/>
    </row>
    <row r="666" spans="4:21" ht="15">
      <c r="D666"/>
      <c r="E666"/>
      <c r="L666"/>
      <c r="M666"/>
      <c r="T666"/>
      <c r="U666"/>
    </row>
    <row r="667" spans="4:21" ht="15">
      <c r="D667"/>
      <c r="E667"/>
      <c r="L667"/>
      <c r="M667"/>
      <c r="T667"/>
      <c r="U667"/>
    </row>
    <row r="668" spans="4:21" ht="15">
      <c r="D668"/>
      <c r="E668"/>
      <c r="L668"/>
      <c r="M668"/>
      <c r="T668"/>
      <c r="U668"/>
    </row>
    <row r="669" spans="4:21" ht="15">
      <c r="D669"/>
      <c r="E669"/>
      <c r="L669"/>
      <c r="M669"/>
      <c r="T669"/>
      <c r="U669"/>
    </row>
    <row r="670" spans="4:21" ht="15">
      <c r="D670"/>
      <c r="E670"/>
      <c r="L670"/>
      <c r="M670"/>
      <c r="T670"/>
      <c r="U670"/>
    </row>
    <row r="671" spans="4:21" ht="15">
      <c r="D671"/>
      <c r="E671"/>
      <c r="L671"/>
      <c r="M671"/>
      <c r="T671"/>
      <c r="U671"/>
    </row>
    <row r="672" spans="4:21" ht="15">
      <c r="D672"/>
      <c r="E672"/>
      <c r="L672"/>
      <c r="M672"/>
      <c r="T672"/>
      <c r="U672"/>
    </row>
    <row r="673" spans="4:21" ht="15">
      <c r="D673"/>
      <c r="E673"/>
      <c r="L673"/>
      <c r="M673"/>
      <c r="T673"/>
      <c r="U673"/>
    </row>
    <row r="674" spans="4:21" ht="15">
      <c r="D674"/>
      <c r="E674"/>
      <c r="L674"/>
      <c r="M674"/>
      <c r="T674"/>
      <c r="U674"/>
    </row>
    <row r="675" spans="4:21" ht="15">
      <c r="D675"/>
      <c r="E675"/>
      <c r="L675"/>
      <c r="M675"/>
      <c r="T675"/>
      <c r="U675"/>
    </row>
    <row r="676" spans="4:21" ht="15">
      <c r="D676"/>
      <c r="E676"/>
      <c r="L676"/>
      <c r="M676"/>
      <c r="T676"/>
      <c r="U676"/>
    </row>
    <row r="677" spans="4:21" ht="15">
      <c r="D677"/>
      <c r="E677"/>
      <c r="L677"/>
      <c r="M677"/>
      <c r="T677"/>
      <c r="U677"/>
    </row>
    <row r="678" spans="4:21" ht="15">
      <c r="D678"/>
      <c r="E678"/>
      <c r="L678"/>
      <c r="M678"/>
      <c r="T678"/>
      <c r="U678"/>
    </row>
    <row r="679" spans="4:21" ht="15">
      <c r="D679"/>
      <c r="E679"/>
      <c r="L679"/>
      <c r="M679"/>
      <c r="T679"/>
      <c r="U679"/>
    </row>
    <row r="680" spans="4:21" ht="15">
      <c r="D680"/>
      <c r="E680"/>
      <c r="L680"/>
      <c r="M680"/>
      <c r="T680"/>
      <c r="U680"/>
    </row>
    <row r="681" spans="4:21" ht="15">
      <c r="D681"/>
      <c r="E681"/>
      <c r="L681"/>
      <c r="M681"/>
      <c r="T681"/>
      <c r="U681"/>
    </row>
    <row r="682" spans="4:21" ht="15">
      <c r="D682"/>
      <c r="E682"/>
      <c r="L682"/>
      <c r="M682"/>
      <c r="T682"/>
      <c r="U682"/>
    </row>
    <row r="683" spans="4:21" ht="15">
      <c r="D683"/>
      <c r="E683"/>
      <c r="L683"/>
      <c r="M683"/>
      <c r="T683"/>
      <c r="U683"/>
    </row>
    <row r="684" spans="4:21" ht="15">
      <c r="D684"/>
      <c r="E684"/>
      <c r="L684"/>
      <c r="M684"/>
      <c r="T684"/>
      <c r="U684"/>
    </row>
    <row r="685" spans="4:21" ht="15">
      <c r="D685"/>
      <c r="E685"/>
      <c r="L685"/>
      <c r="M685"/>
      <c r="T685"/>
      <c r="U685"/>
    </row>
    <row r="686" spans="4:21" ht="15">
      <c r="D686"/>
      <c r="E686"/>
      <c r="L686"/>
      <c r="M686"/>
      <c r="T686"/>
      <c r="U686"/>
    </row>
    <row r="687" spans="4:21" ht="15">
      <c r="D687"/>
      <c r="E687"/>
      <c r="L687"/>
      <c r="M687"/>
      <c r="T687"/>
      <c r="U687"/>
    </row>
    <row r="688" spans="4:21" ht="15">
      <c r="D688"/>
      <c r="E688"/>
      <c r="L688"/>
      <c r="M688"/>
      <c r="T688"/>
      <c r="U688"/>
    </row>
    <row r="689" spans="4:21" ht="15">
      <c r="D689"/>
      <c r="E689"/>
      <c r="L689"/>
      <c r="M689"/>
      <c r="T689"/>
      <c r="U689"/>
    </row>
    <row r="690" spans="4:21" ht="15">
      <c r="D690"/>
      <c r="E690"/>
      <c r="L690"/>
      <c r="M690"/>
      <c r="T690"/>
      <c r="U690"/>
    </row>
    <row r="691" spans="4:21" ht="15">
      <c r="D691"/>
      <c r="E691"/>
      <c r="L691"/>
      <c r="M691"/>
      <c r="T691"/>
      <c r="U691"/>
    </row>
    <row r="692" spans="4:21" ht="15">
      <c r="D692"/>
      <c r="E692"/>
      <c r="L692"/>
      <c r="M692"/>
      <c r="T692"/>
      <c r="U692"/>
    </row>
    <row r="693" spans="4:21" ht="15">
      <c r="D693"/>
      <c r="E693"/>
      <c r="L693"/>
      <c r="M693"/>
      <c r="T693"/>
      <c r="U693"/>
    </row>
    <row r="694" spans="4:21" ht="15">
      <c r="D694"/>
      <c r="E694"/>
      <c r="L694"/>
      <c r="M694"/>
      <c r="T694"/>
      <c r="U694"/>
    </row>
    <row r="695" spans="4:21" ht="15">
      <c r="D695"/>
      <c r="E695"/>
      <c r="L695"/>
      <c r="M695"/>
      <c r="T695"/>
      <c r="U695"/>
    </row>
    <row r="696" spans="4:21" ht="15">
      <c r="D696"/>
      <c r="E696"/>
      <c r="L696"/>
      <c r="M696"/>
      <c r="T696"/>
      <c r="U696"/>
    </row>
    <row r="697" spans="4:21" ht="15">
      <c r="D697"/>
      <c r="E697"/>
      <c r="L697"/>
      <c r="M697"/>
      <c r="T697"/>
      <c r="U697"/>
    </row>
    <row r="698" spans="4:21" ht="15">
      <c r="D698"/>
      <c r="E698"/>
      <c r="L698"/>
      <c r="M698"/>
      <c r="T698"/>
      <c r="U698"/>
    </row>
    <row r="699" spans="4:21" ht="15">
      <c r="D699"/>
      <c r="E699"/>
      <c r="L699"/>
      <c r="M699"/>
      <c r="T699"/>
      <c r="U699"/>
    </row>
    <row r="700" spans="4:21" ht="15">
      <c r="D700"/>
      <c r="E700"/>
      <c r="L700"/>
      <c r="M700"/>
      <c r="T700"/>
      <c r="U700"/>
    </row>
    <row r="701" spans="4:21" ht="15">
      <c r="D701"/>
      <c r="E701"/>
      <c r="L701"/>
      <c r="M701"/>
      <c r="T701"/>
      <c r="U701"/>
    </row>
    <row r="702" spans="4:21" ht="15">
      <c r="D702"/>
      <c r="E702"/>
      <c r="L702"/>
      <c r="M702"/>
      <c r="T702"/>
      <c r="U702"/>
    </row>
    <row r="703" spans="4:21" ht="15">
      <c r="D703"/>
      <c r="E703"/>
      <c r="L703"/>
      <c r="M703"/>
      <c r="T703"/>
      <c r="U703"/>
    </row>
    <row r="704" spans="4:21" ht="15">
      <c r="D704"/>
      <c r="E704"/>
      <c r="L704"/>
      <c r="M704"/>
      <c r="T704"/>
      <c r="U704"/>
    </row>
    <row r="705" spans="4:21" ht="15">
      <c r="D705"/>
      <c r="E705"/>
      <c r="L705"/>
      <c r="M705"/>
      <c r="T705"/>
      <c r="U705"/>
    </row>
    <row r="706" spans="4:21" ht="15">
      <c r="D706"/>
      <c r="E706"/>
      <c r="L706"/>
      <c r="M706"/>
      <c r="T706"/>
      <c r="U706"/>
    </row>
    <row r="707" spans="4:21" ht="15">
      <c r="D707"/>
      <c r="E707"/>
      <c r="L707"/>
      <c r="M707"/>
      <c r="T707"/>
      <c r="U707"/>
    </row>
    <row r="708" spans="4:21" ht="15">
      <c r="D708"/>
      <c r="E708"/>
      <c r="L708"/>
      <c r="M708"/>
      <c r="T708"/>
      <c r="U708"/>
    </row>
    <row r="709" spans="4:21" ht="15">
      <c r="D709"/>
      <c r="E709"/>
      <c r="L709"/>
      <c r="M709"/>
      <c r="T709"/>
      <c r="U709"/>
    </row>
    <row r="710" spans="4:21" ht="15">
      <c r="D710"/>
      <c r="E710"/>
      <c r="L710"/>
      <c r="M710"/>
      <c r="T710"/>
      <c r="U710"/>
    </row>
    <row r="711" spans="4:21" ht="15">
      <c r="D711"/>
      <c r="E711"/>
      <c r="L711"/>
      <c r="M711"/>
      <c r="T711"/>
      <c r="U711"/>
    </row>
    <row r="712" spans="4:21" ht="15">
      <c r="D712"/>
      <c r="E712"/>
      <c r="L712"/>
      <c r="M712"/>
      <c r="T712"/>
      <c r="U712"/>
    </row>
    <row r="713" spans="4:21" ht="15">
      <c r="D713"/>
      <c r="E713"/>
      <c r="L713"/>
      <c r="M713"/>
      <c r="T713"/>
      <c r="U713"/>
    </row>
    <row r="714" spans="4:21" ht="15">
      <c r="D714"/>
      <c r="E714"/>
      <c r="L714"/>
      <c r="M714"/>
      <c r="T714"/>
      <c r="U714"/>
    </row>
    <row r="715" spans="4:21" ht="15">
      <c r="D715"/>
      <c r="E715"/>
      <c r="L715"/>
      <c r="M715"/>
      <c r="T715"/>
      <c r="U715"/>
    </row>
    <row r="716" spans="4:21" ht="15">
      <c r="D716"/>
      <c r="E716"/>
      <c r="L716"/>
      <c r="M716"/>
      <c r="T716"/>
      <c r="U716"/>
    </row>
    <row r="717" spans="4:21" ht="15">
      <c r="D717"/>
      <c r="E717"/>
      <c r="L717"/>
      <c r="M717"/>
      <c r="T717"/>
      <c r="U717"/>
    </row>
    <row r="718" spans="4:21" ht="15">
      <c r="D718"/>
      <c r="E718"/>
      <c r="L718"/>
      <c r="M718"/>
      <c r="T718"/>
      <c r="U718"/>
    </row>
    <row r="719" spans="4:21" ht="15">
      <c r="D719"/>
      <c r="E719"/>
      <c r="L719"/>
      <c r="M719"/>
      <c r="T719"/>
      <c r="U719"/>
    </row>
    <row r="720" spans="4:21" ht="15">
      <c r="D720"/>
      <c r="E720"/>
      <c r="L720"/>
      <c r="M720"/>
      <c r="T720"/>
      <c r="U720"/>
    </row>
    <row r="721" spans="4:21" ht="15">
      <c r="D721"/>
      <c r="E721"/>
      <c r="L721"/>
      <c r="M721"/>
      <c r="T721"/>
      <c r="U721"/>
    </row>
    <row r="722" spans="4:21" ht="15">
      <c r="D722"/>
      <c r="E722"/>
      <c r="L722"/>
      <c r="M722"/>
      <c r="T722"/>
      <c r="U722"/>
    </row>
    <row r="723" spans="4:21" ht="15">
      <c r="D723"/>
      <c r="E723"/>
      <c r="L723"/>
      <c r="M723"/>
      <c r="T723"/>
      <c r="U723"/>
    </row>
    <row r="724" spans="4:21" ht="15">
      <c r="D724"/>
      <c r="E724"/>
      <c r="L724"/>
      <c r="M724"/>
      <c r="T724"/>
      <c r="U724"/>
    </row>
    <row r="725" spans="4:21" ht="15">
      <c r="D725"/>
      <c r="E725"/>
      <c r="L725"/>
      <c r="M725"/>
      <c r="T725"/>
      <c r="U725"/>
    </row>
    <row r="726" spans="4:21" ht="15">
      <c r="D726"/>
      <c r="E726"/>
      <c r="L726"/>
      <c r="M726"/>
      <c r="T726"/>
      <c r="U726"/>
    </row>
    <row r="727" spans="4:21" ht="15">
      <c r="D727"/>
      <c r="E727"/>
      <c r="L727"/>
      <c r="M727"/>
      <c r="T727"/>
      <c r="U727"/>
    </row>
    <row r="728" spans="4:21" ht="15">
      <c r="D728"/>
      <c r="E728"/>
      <c r="L728"/>
      <c r="M728"/>
      <c r="T728"/>
      <c r="U728"/>
    </row>
    <row r="729" spans="4:21" ht="15">
      <c r="D729"/>
      <c r="E729"/>
      <c r="L729"/>
      <c r="M729"/>
      <c r="T729"/>
      <c r="U729"/>
    </row>
    <row r="730" spans="4:21" ht="15">
      <c r="D730"/>
      <c r="E730"/>
      <c r="L730"/>
      <c r="M730"/>
      <c r="T730"/>
      <c r="U730"/>
    </row>
    <row r="731" spans="4:21" ht="15">
      <c r="D731"/>
      <c r="E731"/>
      <c r="L731"/>
      <c r="M731"/>
      <c r="T731"/>
      <c r="U731"/>
    </row>
    <row r="732" spans="4:21" ht="15">
      <c r="D732"/>
      <c r="E732"/>
      <c r="L732"/>
      <c r="M732"/>
      <c r="T732"/>
      <c r="U732"/>
    </row>
    <row r="733" spans="4:21" ht="15">
      <c r="D733"/>
      <c r="E733"/>
      <c r="L733"/>
      <c r="M733"/>
      <c r="T733"/>
      <c r="U733"/>
    </row>
    <row r="734" spans="4:21" ht="15">
      <c r="D734"/>
      <c r="E734"/>
      <c r="L734"/>
      <c r="M734"/>
      <c r="T734"/>
      <c r="U734"/>
    </row>
    <row r="735" spans="4:21" ht="15">
      <c r="D735"/>
      <c r="E735"/>
      <c r="L735"/>
      <c r="M735"/>
      <c r="T735"/>
      <c r="U735"/>
    </row>
    <row r="736" spans="4:21" ht="15">
      <c r="D736"/>
      <c r="E736"/>
      <c r="L736"/>
      <c r="M736"/>
      <c r="T736"/>
      <c r="U736"/>
    </row>
    <row r="737" spans="4:21" ht="15">
      <c r="D737"/>
      <c r="E737"/>
      <c r="L737"/>
      <c r="M737"/>
      <c r="T737"/>
      <c r="U737"/>
    </row>
    <row r="738" spans="4:21" ht="15">
      <c r="D738"/>
      <c r="E738"/>
      <c r="L738"/>
      <c r="M738"/>
      <c r="T738"/>
      <c r="U738"/>
    </row>
    <row r="739" spans="4:21" ht="15">
      <c r="D739"/>
      <c r="E739"/>
      <c r="L739"/>
      <c r="M739"/>
      <c r="T739"/>
      <c r="U739"/>
    </row>
    <row r="740" spans="4:21" ht="15">
      <c r="D740"/>
      <c r="E740"/>
      <c r="L740"/>
      <c r="M740"/>
      <c r="T740"/>
      <c r="U740"/>
    </row>
    <row r="741" spans="4:21" ht="15">
      <c r="D741"/>
      <c r="E741"/>
      <c r="L741"/>
      <c r="M741"/>
      <c r="T741"/>
      <c r="U741"/>
    </row>
    <row r="742" spans="4:21" ht="15">
      <c r="D742"/>
      <c r="E742"/>
      <c r="L742"/>
      <c r="M742"/>
      <c r="T742"/>
      <c r="U742"/>
    </row>
    <row r="743" spans="4:21" ht="15">
      <c r="D743"/>
      <c r="E743"/>
      <c r="L743"/>
      <c r="M743"/>
      <c r="T743"/>
      <c r="U743"/>
    </row>
    <row r="744" spans="4:21" ht="15">
      <c r="D744"/>
      <c r="E744"/>
      <c r="L744"/>
      <c r="M744"/>
      <c r="T744"/>
      <c r="U744"/>
    </row>
    <row r="745" spans="4:21" ht="15">
      <c r="D745"/>
      <c r="E745"/>
      <c r="L745"/>
      <c r="M745"/>
      <c r="T745"/>
      <c r="U745"/>
    </row>
    <row r="746" spans="4:21" ht="15">
      <c r="D746"/>
      <c r="E746"/>
      <c r="L746"/>
      <c r="M746"/>
      <c r="T746"/>
      <c r="U746"/>
    </row>
    <row r="747" spans="4:21" ht="15">
      <c r="D747"/>
      <c r="E747"/>
      <c r="L747"/>
      <c r="M747"/>
      <c r="T747"/>
      <c r="U747"/>
    </row>
    <row r="748" spans="4:21" ht="15">
      <c r="D748"/>
      <c r="E748"/>
      <c r="L748"/>
      <c r="M748"/>
      <c r="T748"/>
      <c r="U748"/>
    </row>
    <row r="749" spans="4:21" ht="15">
      <c r="D749"/>
      <c r="E749"/>
      <c r="L749"/>
      <c r="M749"/>
      <c r="T749"/>
      <c r="U749"/>
    </row>
    <row r="750" spans="4:21" ht="15">
      <c r="D750"/>
      <c r="E750"/>
      <c r="L750"/>
      <c r="M750"/>
      <c r="T750"/>
      <c r="U750"/>
    </row>
    <row r="751" spans="4:21" ht="15">
      <c r="D751"/>
      <c r="E751"/>
      <c r="L751"/>
      <c r="M751"/>
      <c r="T751"/>
      <c r="U751"/>
    </row>
    <row r="752" spans="4:21" ht="15">
      <c r="D752"/>
      <c r="E752"/>
      <c r="L752"/>
      <c r="M752"/>
      <c r="T752"/>
      <c r="U752"/>
    </row>
    <row r="753" spans="4:21" ht="15">
      <c r="D753"/>
      <c r="E753"/>
      <c r="L753"/>
      <c r="M753"/>
      <c r="T753"/>
      <c r="U753"/>
    </row>
    <row r="754" spans="4:21" ht="15">
      <c r="D754"/>
      <c r="E754"/>
      <c r="L754"/>
      <c r="M754"/>
      <c r="T754"/>
      <c r="U754"/>
    </row>
    <row r="755" spans="4:21" ht="15">
      <c r="D755"/>
      <c r="E755"/>
      <c r="L755"/>
      <c r="M755"/>
      <c r="T755"/>
      <c r="U755"/>
    </row>
    <row r="756" spans="4:21" ht="15">
      <c r="D756"/>
      <c r="E756"/>
      <c r="L756"/>
      <c r="M756"/>
      <c r="T756"/>
      <c r="U756"/>
    </row>
    <row r="757" spans="4:21" ht="15">
      <c r="D757"/>
      <c r="E757"/>
      <c r="L757"/>
      <c r="M757"/>
      <c r="T757"/>
      <c r="U757"/>
    </row>
    <row r="758" spans="4:21" ht="15">
      <c r="D758"/>
      <c r="E758"/>
      <c r="L758"/>
      <c r="M758"/>
      <c r="T758"/>
      <c r="U758"/>
    </row>
    <row r="759" spans="4:21" ht="15">
      <c r="D759"/>
      <c r="E759"/>
      <c r="L759"/>
      <c r="M759"/>
      <c r="T759"/>
      <c r="U759"/>
    </row>
    <row r="760" spans="4:21" ht="15">
      <c r="D760"/>
      <c r="E760"/>
      <c r="L760"/>
      <c r="M760"/>
      <c r="T760"/>
      <c r="U760"/>
    </row>
    <row r="761" spans="4:21" ht="15">
      <c r="D761"/>
      <c r="E761"/>
      <c r="L761"/>
      <c r="M761"/>
      <c r="T761"/>
      <c r="U761"/>
    </row>
    <row r="762" spans="4:21" ht="15">
      <c r="D762"/>
      <c r="E762"/>
      <c r="L762"/>
      <c r="M762"/>
      <c r="T762"/>
      <c r="U762"/>
    </row>
    <row r="763" spans="4:21" ht="15">
      <c r="D763"/>
      <c r="E763"/>
      <c r="L763"/>
      <c r="M763"/>
      <c r="T763"/>
      <c r="U763"/>
    </row>
    <row r="764" spans="4:21" ht="15">
      <c r="D764"/>
      <c r="E764"/>
      <c r="L764"/>
      <c r="M764"/>
      <c r="T764"/>
      <c r="U764"/>
    </row>
    <row r="765" spans="4:21" ht="15">
      <c r="D765"/>
      <c r="E765"/>
      <c r="L765"/>
      <c r="M765"/>
      <c r="T765"/>
      <c r="U765"/>
    </row>
    <row r="766" spans="4:21" ht="15">
      <c r="D766"/>
      <c r="E766"/>
      <c r="L766"/>
      <c r="M766"/>
      <c r="T766"/>
      <c r="U766"/>
    </row>
    <row r="767" spans="4:21" ht="15">
      <c r="D767"/>
      <c r="E767"/>
      <c r="L767"/>
      <c r="M767"/>
      <c r="T767"/>
      <c r="U767"/>
    </row>
    <row r="768" spans="4:21" ht="15">
      <c r="D768"/>
      <c r="E768"/>
      <c r="L768"/>
      <c r="M768"/>
      <c r="T768"/>
      <c r="U768"/>
    </row>
    <row r="769" spans="4:21" ht="15">
      <c r="D769"/>
      <c r="E769"/>
      <c r="L769"/>
      <c r="M769"/>
      <c r="T769"/>
      <c r="U769"/>
    </row>
    <row r="770" spans="4:21" ht="15">
      <c r="D770"/>
      <c r="E770"/>
      <c r="L770"/>
      <c r="M770"/>
      <c r="T770"/>
      <c r="U770"/>
    </row>
    <row r="771" spans="4:21" ht="15">
      <c r="D771"/>
      <c r="E771"/>
      <c r="L771"/>
      <c r="M771"/>
      <c r="T771"/>
      <c r="U771"/>
    </row>
    <row r="772" spans="4:21" ht="15">
      <c r="D772"/>
      <c r="E772"/>
      <c r="L772"/>
      <c r="M772"/>
      <c r="T772"/>
      <c r="U772"/>
    </row>
    <row r="773" spans="4:21" ht="15">
      <c r="D773"/>
      <c r="E773"/>
      <c r="L773"/>
      <c r="M773"/>
      <c r="T773"/>
      <c r="U773"/>
    </row>
    <row r="774" spans="4:21" ht="15">
      <c r="D774"/>
      <c r="E774"/>
      <c r="L774"/>
      <c r="M774"/>
      <c r="T774"/>
      <c r="U774"/>
    </row>
    <row r="775" spans="4:21" ht="15">
      <c r="D775"/>
      <c r="E775"/>
      <c r="L775"/>
      <c r="M775"/>
      <c r="T775"/>
      <c r="U775"/>
    </row>
    <row r="776" spans="4:21" ht="15">
      <c r="D776"/>
      <c r="E776"/>
      <c r="L776"/>
      <c r="M776"/>
      <c r="T776"/>
      <c r="U776"/>
    </row>
    <row r="777" spans="4:21" ht="15">
      <c r="D777"/>
      <c r="E777"/>
      <c r="L777"/>
      <c r="M777"/>
      <c r="T777"/>
      <c r="U777"/>
    </row>
    <row r="778" spans="4:21" ht="15">
      <c r="D778"/>
      <c r="E778"/>
      <c r="L778"/>
      <c r="M778"/>
      <c r="T778"/>
      <c r="U778"/>
    </row>
    <row r="779" spans="4:21" ht="15">
      <c r="D779"/>
      <c r="E779"/>
      <c r="L779"/>
      <c r="M779"/>
      <c r="T779"/>
      <c r="U779"/>
    </row>
    <row r="780" spans="4:21" ht="15">
      <c r="D780"/>
      <c r="E780"/>
      <c r="L780"/>
      <c r="M780"/>
      <c r="T780"/>
      <c r="U780"/>
    </row>
    <row r="781" spans="4:21" ht="15">
      <c r="D781"/>
      <c r="E781"/>
      <c r="L781"/>
      <c r="M781"/>
      <c r="T781"/>
      <c r="U781"/>
    </row>
    <row r="782" spans="4:21" ht="15">
      <c r="D782"/>
      <c r="E782"/>
      <c r="L782"/>
      <c r="M782"/>
      <c r="T782"/>
      <c r="U782"/>
    </row>
    <row r="783" spans="4:21" ht="15">
      <c r="D783"/>
      <c r="E783"/>
      <c r="L783"/>
      <c r="M783"/>
      <c r="T783"/>
      <c r="U783"/>
    </row>
    <row r="784" spans="4:21" ht="15">
      <c r="D784"/>
      <c r="E784"/>
      <c r="L784"/>
      <c r="M784"/>
      <c r="T784"/>
      <c r="U784"/>
    </row>
    <row r="785" spans="4:21" ht="15">
      <c r="D785"/>
      <c r="E785"/>
      <c r="L785"/>
      <c r="M785"/>
      <c r="T785"/>
      <c r="U785"/>
    </row>
    <row r="786" spans="4:21" ht="15">
      <c r="D786"/>
      <c r="E786"/>
      <c r="L786"/>
      <c r="M786"/>
      <c r="T786"/>
      <c r="U786"/>
    </row>
    <row r="787" spans="4:21" ht="15">
      <c r="D787"/>
      <c r="E787"/>
      <c r="L787"/>
      <c r="M787"/>
      <c r="T787"/>
      <c r="U787"/>
    </row>
    <row r="788" spans="4:21" ht="15">
      <c r="D788"/>
      <c r="E788"/>
      <c r="L788"/>
      <c r="M788"/>
      <c r="T788"/>
      <c r="U788"/>
    </row>
    <row r="789" spans="4:21" ht="15">
      <c r="D789"/>
      <c r="E789"/>
      <c r="L789"/>
      <c r="M789"/>
      <c r="T789"/>
      <c r="U789"/>
    </row>
    <row r="790" spans="4:21" ht="15">
      <c r="D790"/>
      <c r="E790"/>
      <c r="L790"/>
      <c r="M790"/>
      <c r="T790"/>
      <c r="U790"/>
    </row>
    <row r="791" spans="4:21" ht="15">
      <c r="D791"/>
      <c r="E791"/>
      <c r="L791"/>
      <c r="M791"/>
      <c r="T791"/>
      <c r="U791"/>
    </row>
    <row r="792" spans="4:21" ht="15">
      <c r="D792"/>
      <c r="E792"/>
      <c r="L792"/>
      <c r="M792"/>
      <c r="T792"/>
      <c r="U792"/>
    </row>
    <row r="793" spans="4:21" ht="15">
      <c r="D793"/>
      <c r="E793"/>
      <c r="L793"/>
      <c r="M793"/>
      <c r="T793"/>
      <c r="U793"/>
    </row>
    <row r="794" spans="4:21" ht="15">
      <c r="D794"/>
      <c r="E794"/>
      <c r="L794"/>
      <c r="M794"/>
      <c r="T794"/>
      <c r="U794"/>
    </row>
    <row r="795" spans="4:21" ht="15">
      <c r="D795"/>
      <c r="E795"/>
      <c r="L795"/>
      <c r="M795"/>
      <c r="T795"/>
      <c r="U795"/>
    </row>
    <row r="796" spans="4:21" ht="15">
      <c r="D796"/>
      <c r="E796"/>
      <c r="L796"/>
      <c r="M796"/>
      <c r="T796"/>
      <c r="U796"/>
    </row>
    <row r="797" spans="4:21" ht="15">
      <c r="D797"/>
      <c r="E797"/>
      <c r="L797"/>
      <c r="M797"/>
      <c r="T797"/>
      <c r="U797"/>
    </row>
    <row r="798" spans="4:21" ht="15">
      <c r="D798"/>
      <c r="E798"/>
      <c r="L798"/>
      <c r="M798"/>
      <c r="T798"/>
      <c r="U798"/>
    </row>
    <row r="799" spans="4:21" ht="15">
      <c r="D799"/>
      <c r="E799"/>
      <c r="L799"/>
      <c r="M799"/>
      <c r="T799"/>
      <c r="U799"/>
    </row>
    <row r="800" spans="4:21" ht="15">
      <c r="D800"/>
      <c r="E800"/>
      <c r="L800"/>
      <c r="M800"/>
      <c r="T800"/>
      <c r="U800"/>
    </row>
    <row r="801" spans="4:21" ht="15">
      <c r="D801"/>
      <c r="E801"/>
      <c r="L801"/>
      <c r="M801"/>
      <c r="T801"/>
      <c r="U801"/>
    </row>
    <row r="802" spans="4:21" ht="15">
      <c r="D802"/>
      <c r="E802"/>
      <c r="L802"/>
      <c r="M802"/>
      <c r="T802"/>
      <c r="U802"/>
    </row>
    <row r="803" spans="4:21" ht="15">
      <c r="D803"/>
      <c r="E803"/>
      <c r="L803"/>
      <c r="M803"/>
      <c r="T803"/>
      <c r="U803"/>
    </row>
    <row r="804" spans="4:21" ht="15">
      <c r="D804"/>
      <c r="E804"/>
      <c r="L804"/>
      <c r="M804"/>
      <c r="T804"/>
      <c r="U804"/>
    </row>
    <row r="805" spans="4:21" ht="15">
      <c r="D805"/>
      <c r="E805"/>
      <c r="L805"/>
      <c r="M805"/>
      <c r="T805"/>
      <c r="U805"/>
    </row>
    <row r="806" spans="4:21" ht="15">
      <c r="D806"/>
      <c r="E806"/>
      <c r="L806"/>
      <c r="M806"/>
      <c r="T806"/>
      <c r="U806"/>
    </row>
    <row r="807" spans="4:21" ht="15">
      <c r="D807"/>
      <c r="E807"/>
      <c r="L807"/>
      <c r="M807"/>
      <c r="T807"/>
      <c r="U807"/>
    </row>
    <row r="808" spans="4:21" ht="15">
      <c r="D808"/>
      <c r="E808"/>
      <c r="L808"/>
      <c r="M808"/>
      <c r="T808"/>
      <c r="U808"/>
    </row>
    <row r="809" spans="4:21" ht="15">
      <c r="D809"/>
      <c r="E809"/>
      <c r="L809"/>
      <c r="M809"/>
      <c r="T809"/>
      <c r="U809"/>
    </row>
    <row r="810" spans="4:21" ht="15">
      <c r="D810"/>
      <c r="E810"/>
      <c r="L810"/>
      <c r="M810"/>
      <c r="T810"/>
      <c r="U810"/>
    </row>
    <row r="811" spans="4:21" ht="15">
      <c r="D811"/>
      <c r="E811"/>
      <c r="L811"/>
      <c r="M811"/>
      <c r="T811"/>
      <c r="U811"/>
    </row>
    <row r="812" spans="4:21" ht="15">
      <c r="D812"/>
      <c r="E812"/>
      <c r="L812"/>
      <c r="M812"/>
      <c r="T812"/>
      <c r="U812"/>
    </row>
    <row r="813" spans="4:21" ht="15">
      <c r="D813"/>
      <c r="E813"/>
      <c r="L813"/>
      <c r="M813"/>
      <c r="T813"/>
      <c r="U813"/>
    </row>
    <row r="814" spans="4:21" ht="15">
      <c r="D814"/>
      <c r="E814"/>
      <c r="L814"/>
      <c r="M814"/>
      <c r="T814"/>
      <c r="U814"/>
    </row>
    <row r="815" spans="4:21" ht="15">
      <c r="D815"/>
      <c r="E815"/>
      <c r="L815"/>
      <c r="M815"/>
      <c r="T815"/>
      <c r="U815"/>
    </row>
    <row r="816" spans="4:21" ht="15">
      <c r="D816"/>
      <c r="E816"/>
      <c r="L816"/>
      <c r="M816"/>
      <c r="T816"/>
      <c r="U816"/>
    </row>
    <row r="817" spans="4:21" ht="15">
      <c r="D817"/>
      <c r="E817"/>
      <c r="L817"/>
      <c r="M817"/>
      <c r="T817"/>
      <c r="U817"/>
    </row>
    <row r="818" spans="4:21" ht="15">
      <c r="D818"/>
      <c r="E818"/>
      <c r="L818"/>
      <c r="M818"/>
      <c r="T818"/>
      <c r="U818"/>
    </row>
    <row r="819" spans="4:21" ht="15">
      <c r="D819"/>
      <c r="E819"/>
      <c r="L819"/>
      <c r="M819"/>
      <c r="T819"/>
      <c r="U819"/>
    </row>
    <row r="820" spans="4:21" ht="15">
      <c r="D820"/>
      <c r="E820"/>
      <c r="L820"/>
      <c r="M820"/>
      <c r="T820"/>
      <c r="U820"/>
    </row>
    <row r="821" spans="4:21" ht="15">
      <c r="D821"/>
      <c r="E821"/>
      <c r="L821"/>
      <c r="M821"/>
      <c r="T821"/>
      <c r="U821"/>
    </row>
    <row r="822" spans="4:21" ht="15">
      <c r="D822"/>
      <c r="E822"/>
      <c r="L822"/>
      <c r="M822"/>
      <c r="T822"/>
      <c r="U822"/>
    </row>
    <row r="823" spans="4:21" ht="15">
      <c r="D823"/>
      <c r="E823"/>
      <c r="L823"/>
      <c r="M823"/>
      <c r="T823"/>
      <c r="U823"/>
    </row>
    <row r="824" spans="4:21" ht="15">
      <c r="D824"/>
      <c r="E824"/>
      <c r="L824"/>
      <c r="M824"/>
      <c r="T824"/>
      <c r="U824"/>
    </row>
    <row r="825" spans="4:21" ht="15">
      <c r="D825"/>
      <c r="E825"/>
      <c r="L825"/>
      <c r="M825"/>
      <c r="T825"/>
      <c r="U825"/>
    </row>
    <row r="826" spans="4:21" ht="15">
      <c r="D826"/>
      <c r="E826"/>
      <c r="L826"/>
      <c r="M826"/>
      <c r="T826"/>
      <c r="U826"/>
    </row>
    <row r="827" spans="4:21" ht="15">
      <c r="D827"/>
      <c r="E827"/>
      <c r="L827"/>
      <c r="M827"/>
      <c r="T827"/>
      <c r="U827"/>
    </row>
    <row r="828" spans="4:21" ht="15">
      <c r="D828"/>
      <c r="E828"/>
      <c r="L828"/>
      <c r="M828"/>
      <c r="T828"/>
      <c r="U828"/>
    </row>
    <row r="829" spans="4:21" ht="15">
      <c r="D829"/>
      <c r="E829"/>
      <c r="L829"/>
      <c r="M829"/>
      <c r="T829"/>
      <c r="U829"/>
    </row>
    <row r="830" spans="4:21" ht="15">
      <c r="D830"/>
      <c r="E830"/>
      <c r="L830"/>
      <c r="M830"/>
      <c r="T830"/>
      <c r="U830"/>
    </row>
    <row r="831" spans="4:21" ht="15">
      <c r="D831"/>
      <c r="E831"/>
      <c r="L831"/>
      <c r="M831"/>
      <c r="T831"/>
      <c r="U831"/>
    </row>
    <row r="832" spans="4:21" ht="15">
      <c r="D832"/>
      <c r="E832"/>
      <c r="L832"/>
      <c r="M832"/>
      <c r="T832"/>
      <c r="U832"/>
    </row>
    <row r="833" spans="4:21" ht="15">
      <c r="D833"/>
      <c r="E833"/>
      <c r="L833"/>
      <c r="M833"/>
      <c r="T833"/>
      <c r="U833"/>
    </row>
    <row r="834" spans="4:21" ht="15">
      <c r="D834"/>
      <c r="E834"/>
      <c r="L834"/>
      <c r="M834"/>
      <c r="T834"/>
      <c r="U834"/>
    </row>
    <row r="835" spans="4:21" ht="15">
      <c r="D835"/>
      <c r="E835"/>
      <c r="L835"/>
      <c r="M835"/>
      <c r="T835"/>
      <c r="U835"/>
    </row>
    <row r="836" spans="4:21" ht="15">
      <c r="D836"/>
      <c r="E836"/>
      <c r="L836"/>
      <c r="M836"/>
      <c r="T836"/>
      <c r="U836"/>
    </row>
    <row r="837" spans="4:21" ht="15">
      <c r="D837"/>
      <c r="E837"/>
      <c r="L837"/>
      <c r="M837"/>
      <c r="T837"/>
      <c r="U837"/>
    </row>
    <row r="838" spans="4:21" ht="15">
      <c r="D838"/>
      <c r="E838"/>
      <c r="L838"/>
      <c r="M838"/>
      <c r="T838"/>
      <c r="U838"/>
    </row>
    <row r="839" spans="4:21" ht="15">
      <c r="D839"/>
      <c r="E839"/>
      <c r="L839"/>
      <c r="M839"/>
      <c r="T839"/>
      <c r="U839"/>
    </row>
    <row r="840" spans="4:21" ht="15">
      <c r="D840"/>
      <c r="E840"/>
      <c r="L840"/>
      <c r="M840"/>
      <c r="T840"/>
      <c r="U840"/>
    </row>
    <row r="841" spans="4:21" ht="15">
      <c r="D841"/>
      <c r="E841"/>
      <c r="L841"/>
      <c r="M841"/>
      <c r="T841"/>
      <c r="U841"/>
    </row>
    <row r="842" spans="4:21" ht="15">
      <c r="D842"/>
      <c r="E842"/>
      <c r="L842"/>
      <c r="M842"/>
      <c r="T842"/>
      <c r="U842"/>
    </row>
    <row r="843" spans="4:21" ht="15">
      <c r="D843"/>
      <c r="E843"/>
      <c r="L843"/>
      <c r="M843"/>
      <c r="T843"/>
      <c r="U843"/>
    </row>
    <row r="844" spans="4:21" ht="15">
      <c r="D844"/>
      <c r="E844"/>
      <c r="L844"/>
      <c r="M844"/>
      <c r="T844"/>
      <c r="U844"/>
    </row>
    <row r="845" spans="4:21" ht="15">
      <c r="D845"/>
      <c r="E845"/>
      <c r="L845"/>
      <c r="M845"/>
      <c r="T845"/>
      <c r="U845"/>
    </row>
    <row r="846" spans="4:21" ht="15">
      <c r="D846"/>
      <c r="E846"/>
      <c r="L846"/>
      <c r="M846"/>
      <c r="T846"/>
      <c r="U846"/>
    </row>
    <row r="847" spans="4:21" ht="15">
      <c r="D847"/>
      <c r="E847"/>
      <c r="L847"/>
      <c r="M847"/>
      <c r="T847"/>
      <c r="U847"/>
    </row>
    <row r="848" spans="4:21" ht="15">
      <c r="D848"/>
      <c r="E848"/>
      <c r="L848"/>
      <c r="M848"/>
      <c r="T848"/>
      <c r="U848"/>
    </row>
    <row r="849" spans="4:21" ht="15">
      <c r="D849"/>
      <c r="E849"/>
      <c r="L849"/>
      <c r="M849"/>
      <c r="T849"/>
      <c r="U849"/>
    </row>
    <row r="850" spans="4:21" ht="15">
      <c r="D850"/>
      <c r="E850"/>
      <c r="L850"/>
      <c r="M850"/>
      <c r="T850"/>
      <c r="U850"/>
    </row>
    <row r="851" spans="4:21" ht="15">
      <c r="D851"/>
      <c r="E851"/>
      <c r="L851"/>
      <c r="M851"/>
      <c r="T851"/>
      <c r="U851"/>
    </row>
    <row r="852" spans="4:21" ht="15">
      <c r="D852"/>
      <c r="E852"/>
      <c r="L852"/>
      <c r="M852"/>
      <c r="T852"/>
      <c r="U852"/>
    </row>
    <row r="853" spans="4:21" ht="15">
      <c r="D853"/>
      <c r="E853"/>
      <c r="L853"/>
      <c r="M853"/>
      <c r="T853"/>
      <c r="U853"/>
    </row>
    <row r="854" spans="4:21" ht="15">
      <c r="D854"/>
      <c r="E854"/>
      <c r="L854"/>
      <c r="M854"/>
      <c r="T854"/>
      <c r="U854"/>
    </row>
    <row r="855" spans="4:21" ht="15">
      <c r="D855"/>
      <c r="E855"/>
      <c r="L855"/>
      <c r="M855"/>
      <c r="T855"/>
      <c r="U855"/>
    </row>
    <row r="856" spans="4:21" ht="15">
      <c r="D856"/>
      <c r="E856"/>
      <c r="L856"/>
      <c r="M856"/>
      <c r="T856"/>
      <c r="U856"/>
    </row>
    <row r="857" spans="4:21" ht="15">
      <c r="D857"/>
      <c r="E857"/>
      <c r="L857"/>
      <c r="M857"/>
      <c r="T857"/>
      <c r="U857"/>
    </row>
    <row r="858" spans="4:21" ht="15">
      <c r="D858"/>
      <c r="E858"/>
      <c r="L858"/>
      <c r="M858"/>
      <c r="T858"/>
      <c r="U858"/>
    </row>
    <row r="859" spans="4:21" ht="15">
      <c r="D859"/>
      <c r="E859"/>
      <c r="L859"/>
      <c r="M859"/>
      <c r="T859"/>
      <c r="U859"/>
    </row>
    <row r="860" spans="4:21" ht="15">
      <c r="D860"/>
      <c r="E860"/>
      <c r="L860"/>
      <c r="M860"/>
      <c r="T860"/>
      <c r="U860"/>
    </row>
    <row r="861" spans="4:21" ht="15">
      <c r="D861"/>
      <c r="E861"/>
      <c r="L861"/>
      <c r="M861"/>
      <c r="T861"/>
      <c r="U861"/>
    </row>
    <row r="862" spans="4:21" ht="15">
      <c r="D862"/>
      <c r="E862"/>
      <c r="L862"/>
      <c r="M862"/>
      <c r="T862"/>
      <c r="U862"/>
    </row>
    <row r="863" spans="4:21" ht="15">
      <c r="D863"/>
      <c r="E863"/>
      <c r="L863"/>
      <c r="M863"/>
      <c r="T863"/>
      <c r="U863"/>
    </row>
    <row r="864" spans="4:21" ht="15">
      <c r="D864"/>
      <c r="E864"/>
      <c r="L864"/>
      <c r="M864"/>
      <c r="T864"/>
      <c r="U864"/>
    </row>
    <row r="865" spans="4:21" ht="15">
      <c r="D865"/>
      <c r="E865"/>
      <c r="L865"/>
      <c r="M865"/>
      <c r="T865"/>
      <c r="U865"/>
    </row>
    <row r="866" spans="4:21" ht="15">
      <c r="D866"/>
      <c r="E866"/>
      <c r="L866"/>
      <c r="M866"/>
      <c r="T866"/>
      <c r="U866"/>
    </row>
    <row r="867" spans="4:21" ht="15">
      <c r="D867"/>
      <c r="E867"/>
      <c r="L867"/>
      <c r="M867"/>
      <c r="T867"/>
      <c r="U867"/>
    </row>
    <row r="868" spans="4:21" ht="15">
      <c r="D868"/>
      <c r="E868"/>
      <c r="L868"/>
      <c r="M868"/>
      <c r="T868"/>
      <c r="U868"/>
    </row>
    <row r="869" spans="4:21" ht="15">
      <c r="D869"/>
      <c r="E869"/>
      <c r="L869"/>
      <c r="M869"/>
      <c r="T869"/>
      <c r="U869"/>
    </row>
    <row r="870" spans="4:21" ht="15">
      <c r="D870"/>
      <c r="E870"/>
      <c r="L870"/>
      <c r="M870"/>
      <c r="T870"/>
      <c r="U870"/>
    </row>
    <row r="871" spans="4:21" ht="15">
      <c r="D871"/>
      <c r="E871"/>
      <c r="L871"/>
      <c r="M871"/>
      <c r="T871"/>
      <c r="U871"/>
    </row>
    <row r="872" spans="4:21" ht="15">
      <c r="D872"/>
      <c r="E872"/>
      <c r="L872"/>
      <c r="M872"/>
      <c r="T872"/>
      <c r="U872"/>
    </row>
    <row r="873" spans="4:21" ht="15">
      <c r="D873"/>
      <c r="E873"/>
      <c r="L873"/>
      <c r="M873"/>
      <c r="T873"/>
      <c r="U873"/>
    </row>
    <row r="874" spans="4:21" ht="15">
      <c r="D874"/>
      <c r="E874"/>
      <c r="L874"/>
      <c r="M874"/>
      <c r="T874"/>
      <c r="U874"/>
    </row>
    <row r="875" spans="4:21" ht="15">
      <c r="D875"/>
      <c r="E875"/>
      <c r="L875"/>
      <c r="M875"/>
      <c r="T875"/>
      <c r="U875"/>
    </row>
    <row r="876" spans="4:21" ht="15">
      <c r="D876"/>
      <c r="E876"/>
      <c r="L876"/>
      <c r="M876"/>
      <c r="T876"/>
      <c r="U876"/>
    </row>
    <row r="877" spans="4:21" ht="15">
      <c r="D877"/>
      <c r="E877"/>
      <c r="L877"/>
      <c r="M877"/>
      <c r="T877"/>
      <c r="U877"/>
    </row>
    <row r="878" spans="4:21" ht="15">
      <c r="D878"/>
      <c r="E878"/>
      <c r="L878"/>
      <c r="M878"/>
      <c r="T878"/>
      <c r="U878"/>
    </row>
    <row r="879" spans="4:21" ht="15">
      <c r="D879"/>
      <c r="E879"/>
      <c r="L879"/>
      <c r="M879"/>
      <c r="T879"/>
      <c r="U879"/>
    </row>
    <row r="880" spans="4:21" ht="15">
      <c r="D880"/>
      <c r="E880"/>
      <c r="L880"/>
      <c r="M880"/>
      <c r="T880"/>
      <c r="U880"/>
    </row>
    <row r="881" spans="4:21" ht="15">
      <c r="D881"/>
      <c r="E881"/>
      <c r="L881"/>
      <c r="M881"/>
      <c r="T881"/>
      <c r="U881"/>
    </row>
    <row r="882" spans="4:21" ht="15">
      <c r="D882"/>
      <c r="E882"/>
      <c r="L882"/>
      <c r="M882"/>
      <c r="T882"/>
      <c r="U882"/>
    </row>
    <row r="883" spans="4:21" ht="15">
      <c r="D883"/>
      <c r="E883"/>
      <c r="L883"/>
      <c r="M883"/>
      <c r="T883"/>
      <c r="U883"/>
    </row>
    <row r="884" spans="4:21" ht="15">
      <c r="D884"/>
      <c r="E884"/>
      <c r="L884"/>
      <c r="M884"/>
      <c r="T884"/>
      <c r="U884"/>
    </row>
    <row r="885" spans="4:21" ht="15">
      <c r="D885"/>
      <c r="E885"/>
      <c r="L885"/>
      <c r="M885"/>
      <c r="T885"/>
      <c r="U885"/>
    </row>
    <row r="886" spans="4:21" ht="15">
      <c r="D886"/>
      <c r="E886"/>
      <c r="L886"/>
      <c r="M886"/>
      <c r="T886"/>
      <c r="U886"/>
    </row>
    <row r="887" spans="4:21" ht="15">
      <c r="D887"/>
      <c r="E887"/>
      <c r="L887"/>
      <c r="M887"/>
      <c r="T887"/>
      <c r="U887"/>
    </row>
    <row r="888" spans="4:21" ht="15">
      <c r="D888"/>
      <c r="E888"/>
      <c r="L888"/>
      <c r="M888"/>
      <c r="T888"/>
      <c r="U888"/>
    </row>
    <row r="889" spans="4:21" ht="15">
      <c r="D889"/>
      <c r="E889"/>
      <c r="L889"/>
      <c r="M889"/>
      <c r="T889"/>
      <c r="U889"/>
    </row>
    <row r="890" spans="4:21" ht="15">
      <c r="D890"/>
      <c r="E890"/>
      <c r="L890"/>
      <c r="M890"/>
      <c r="T890"/>
      <c r="U890"/>
    </row>
    <row r="891" spans="4:21" ht="15">
      <c r="D891"/>
      <c r="E891"/>
      <c r="L891"/>
      <c r="M891"/>
      <c r="T891"/>
      <c r="U891"/>
    </row>
    <row r="892" spans="4:21" ht="15">
      <c r="D892"/>
      <c r="E892"/>
      <c r="L892"/>
      <c r="M892"/>
      <c r="T892"/>
      <c r="U892"/>
    </row>
    <row r="893" spans="4:21" ht="15">
      <c r="D893"/>
      <c r="E893"/>
      <c r="L893"/>
      <c r="M893"/>
      <c r="T893"/>
      <c r="U893"/>
    </row>
    <row r="894" spans="4:21" ht="15">
      <c r="D894"/>
      <c r="E894"/>
      <c r="L894"/>
      <c r="M894"/>
      <c r="T894"/>
      <c r="U894"/>
    </row>
    <row r="895" spans="4:21" ht="15">
      <c r="D895"/>
      <c r="E895"/>
      <c r="L895"/>
      <c r="M895"/>
      <c r="T895"/>
      <c r="U895"/>
    </row>
    <row r="896" spans="4:21" ht="15">
      <c r="D896"/>
      <c r="E896"/>
      <c r="L896"/>
      <c r="M896"/>
      <c r="T896"/>
      <c r="U896"/>
    </row>
    <row r="897" spans="4:21" ht="15">
      <c r="D897"/>
      <c r="E897"/>
      <c r="L897"/>
      <c r="M897"/>
      <c r="T897"/>
      <c r="U897"/>
    </row>
    <row r="898" spans="4:21" ht="15">
      <c r="D898"/>
      <c r="E898"/>
      <c r="L898"/>
      <c r="M898"/>
      <c r="T898"/>
      <c r="U898"/>
    </row>
    <row r="899" spans="4:21" ht="15">
      <c r="D899"/>
      <c r="E899"/>
      <c r="L899"/>
      <c r="M899"/>
      <c r="T899"/>
      <c r="U899"/>
    </row>
    <row r="900" spans="4:21" ht="15">
      <c r="D900"/>
      <c r="E900"/>
      <c r="L900"/>
      <c r="M900"/>
      <c r="T900"/>
      <c r="U900"/>
    </row>
    <row r="901" spans="4:21" ht="15">
      <c r="D901"/>
      <c r="E901"/>
      <c r="L901"/>
      <c r="M901"/>
      <c r="T901"/>
      <c r="U901"/>
    </row>
    <row r="902" spans="4:21" ht="15">
      <c r="D902"/>
      <c r="E902"/>
      <c r="L902"/>
      <c r="M902"/>
      <c r="T902"/>
      <c r="U902"/>
    </row>
    <row r="903" spans="4:21" ht="15">
      <c r="D903"/>
      <c r="E903"/>
      <c r="L903"/>
      <c r="M903"/>
      <c r="T903"/>
      <c r="U903"/>
    </row>
    <row r="904" spans="4:21" ht="15">
      <c r="D904"/>
      <c r="E904"/>
      <c r="L904"/>
      <c r="M904"/>
      <c r="T904"/>
      <c r="U904"/>
    </row>
    <row r="905" spans="4:21" ht="15">
      <c r="D905"/>
      <c r="E905"/>
      <c r="L905"/>
      <c r="M905"/>
      <c r="T905"/>
      <c r="U905"/>
    </row>
    <row r="906" spans="4:21" ht="15">
      <c r="D906"/>
      <c r="E906"/>
      <c r="L906"/>
      <c r="M906"/>
      <c r="T906"/>
      <c r="U906"/>
    </row>
    <row r="907" spans="4:21" ht="15">
      <c r="D907"/>
      <c r="E907"/>
      <c r="L907"/>
      <c r="M907"/>
      <c r="T907"/>
      <c r="U907"/>
    </row>
    <row r="908" spans="4:21" ht="15">
      <c r="D908"/>
      <c r="E908"/>
      <c r="L908"/>
      <c r="M908"/>
      <c r="T908"/>
      <c r="U908"/>
    </row>
    <row r="909" spans="4:21" ht="15">
      <c r="D909"/>
      <c r="E909"/>
      <c r="L909"/>
      <c r="M909"/>
      <c r="T909"/>
      <c r="U909"/>
    </row>
    <row r="910" spans="4:21" ht="15">
      <c r="D910"/>
      <c r="E910"/>
      <c r="L910"/>
      <c r="M910"/>
      <c r="T910"/>
      <c r="U910"/>
    </row>
    <row r="911" spans="4:21" ht="15">
      <c r="D911"/>
      <c r="E911"/>
      <c r="L911"/>
      <c r="M911"/>
      <c r="T911"/>
      <c r="U911"/>
    </row>
    <row r="912" spans="4:21" ht="15">
      <c r="D912"/>
      <c r="E912"/>
      <c r="L912"/>
      <c r="M912"/>
      <c r="T912"/>
      <c r="U912"/>
    </row>
    <row r="913" spans="4:21" ht="15">
      <c r="D913"/>
      <c r="E913"/>
      <c r="L913"/>
      <c r="M913"/>
      <c r="T913"/>
      <c r="U913"/>
    </row>
    <row r="914" spans="4:21" ht="15">
      <c r="D914"/>
      <c r="E914"/>
      <c r="L914"/>
      <c r="M914"/>
      <c r="T914"/>
      <c r="U914"/>
    </row>
    <row r="915" spans="4:21" ht="15">
      <c r="D915"/>
      <c r="E915"/>
      <c r="L915"/>
      <c r="M915"/>
      <c r="T915"/>
      <c r="U915"/>
    </row>
    <row r="916" spans="4:21" ht="15">
      <c r="D916"/>
      <c r="E916"/>
      <c r="L916"/>
      <c r="M916"/>
      <c r="T916"/>
      <c r="U916"/>
    </row>
    <row r="917" spans="4:21" ht="15">
      <c r="D917"/>
      <c r="E917"/>
      <c r="L917"/>
      <c r="M917"/>
      <c r="T917"/>
      <c r="U917"/>
    </row>
    <row r="918" spans="4:21" ht="15">
      <c r="D918"/>
      <c r="E918"/>
      <c r="L918"/>
      <c r="M918"/>
      <c r="T918"/>
      <c r="U918"/>
    </row>
    <row r="919" spans="4:21" ht="15">
      <c r="D919"/>
      <c r="E919"/>
      <c r="L919"/>
      <c r="M919"/>
      <c r="T919"/>
      <c r="U919"/>
    </row>
    <row r="920" spans="4:21" ht="15">
      <c r="D920"/>
      <c r="E920"/>
      <c r="L920"/>
      <c r="M920"/>
      <c r="T920"/>
      <c r="U920"/>
    </row>
    <row r="921" spans="4:21" ht="15">
      <c r="D921"/>
      <c r="E921"/>
      <c r="L921"/>
      <c r="M921"/>
      <c r="T921"/>
      <c r="U921"/>
    </row>
    <row r="922" spans="4:21" ht="15">
      <c r="D922"/>
      <c r="E922"/>
      <c r="L922"/>
      <c r="M922"/>
      <c r="T922"/>
      <c r="U922"/>
    </row>
    <row r="923" spans="4:21" ht="15">
      <c r="D923"/>
      <c r="E923"/>
      <c r="L923"/>
      <c r="M923"/>
      <c r="T923"/>
      <c r="U923"/>
    </row>
    <row r="924" spans="4:21" ht="15">
      <c r="D924"/>
      <c r="E924"/>
      <c r="L924"/>
      <c r="M924"/>
      <c r="T924"/>
      <c r="U924"/>
    </row>
    <row r="925" spans="4:21" ht="15">
      <c r="D925"/>
      <c r="E925"/>
      <c r="L925"/>
      <c r="M925"/>
      <c r="T925"/>
      <c r="U925"/>
    </row>
    <row r="926" spans="4:21" ht="15">
      <c r="D926"/>
      <c r="E926"/>
      <c r="L926"/>
      <c r="M926"/>
      <c r="T926"/>
      <c r="U926"/>
    </row>
    <row r="927" spans="4:21" ht="15">
      <c r="D927"/>
      <c r="E927"/>
      <c r="L927"/>
      <c r="M927"/>
      <c r="T927"/>
      <c r="U927"/>
    </row>
    <row r="928" spans="4:21" ht="15">
      <c r="D928"/>
      <c r="E928"/>
      <c r="L928"/>
      <c r="M928"/>
      <c r="T928"/>
      <c r="U928"/>
    </row>
    <row r="929" spans="4:21" ht="15">
      <c r="D929"/>
      <c r="E929"/>
      <c r="L929"/>
      <c r="M929"/>
      <c r="T929"/>
      <c r="U929"/>
    </row>
    <row r="930" spans="4:21" ht="15">
      <c r="D930"/>
      <c r="E930"/>
      <c r="L930"/>
      <c r="M930"/>
      <c r="T930"/>
      <c r="U930"/>
    </row>
    <row r="931" spans="4:21" ht="15">
      <c r="D931"/>
      <c r="E931"/>
      <c r="L931"/>
      <c r="M931"/>
      <c r="T931"/>
      <c r="U931"/>
    </row>
    <row r="932" spans="4:21" ht="15">
      <c r="D932"/>
      <c r="E932"/>
      <c r="L932"/>
      <c r="M932"/>
      <c r="T932"/>
      <c r="U932"/>
    </row>
    <row r="933" spans="4:21" ht="15">
      <c r="D933"/>
      <c r="E933"/>
      <c r="L933"/>
      <c r="M933"/>
      <c r="T933"/>
      <c r="U933"/>
    </row>
    <row r="934" spans="4:21" ht="15">
      <c r="D934"/>
      <c r="E934"/>
      <c r="L934"/>
      <c r="M934"/>
      <c r="T934"/>
      <c r="U934"/>
    </row>
    <row r="935" spans="4:21" ht="15">
      <c r="D935"/>
      <c r="E935"/>
      <c r="L935"/>
      <c r="M935"/>
      <c r="T935"/>
      <c r="U935"/>
    </row>
    <row r="936" spans="4:21" ht="15">
      <c r="D936"/>
      <c r="E936"/>
      <c r="L936"/>
      <c r="M936"/>
      <c r="T936"/>
      <c r="U936"/>
    </row>
    <row r="937" spans="4:21" ht="15">
      <c r="D937"/>
      <c r="E937"/>
      <c r="L937"/>
      <c r="M937"/>
      <c r="T937"/>
      <c r="U937"/>
    </row>
    <row r="938" spans="4:21" ht="15">
      <c r="D938"/>
      <c r="E938"/>
      <c r="L938"/>
      <c r="M938"/>
      <c r="T938"/>
      <c r="U938"/>
    </row>
    <row r="939" spans="4:21" ht="15">
      <c r="D939"/>
      <c r="E939"/>
      <c r="L939"/>
      <c r="M939"/>
      <c r="T939"/>
      <c r="U939"/>
    </row>
    <row r="940" spans="4:21" ht="15">
      <c r="D940"/>
      <c r="E940"/>
      <c r="L940"/>
      <c r="M940"/>
      <c r="T940"/>
      <c r="U940"/>
    </row>
    <row r="941" spans="4:21" ht="15">
      <c r="D941"/>
      <c r="E941"/>
      <c r="L941"/>
      <c r="M941"/>
      <c r="T941"/>
      <c r="U941"/>
    </row>
    <row r="942" spans="4:21" ht="15">
      <c r="D942"/>
      <c r="E942"/>
      <c r="L942"/>
      <c r="M942"/>
      <c r="T942"/>
      <c r="U942"/>
    </row>
    <row r="943" spans="4:21" ht="15">
      <c r="D943"/>
      <c r="E943"/>
      <c r="L943"/>
      <c r="M943"/>
      <c r="T943"/>
      <c r="U943"/>
    </row>
    <row r="944" spans="4:21" ht="15">
      <c r="D944"/>
      <c r="E944"/>
      <c r="L944"/>
      <c r="M944"/>
      <c r="T944"/>
      <c r="U944"/>
    </row>
    <row r="945" spans="4:21" ht="15">
      <c r="D945"/>
      <c r="E945"/>
      <c r="L945"/>
      <c r="M945"/>
      <c r="T945"/>
      <c r="U945"/>
    </row>
    <row r="946" spans="4:21" ht="15">
      <c r="D946"/>
      <c r="E946"/>
      <c r="L946"/>
      <c r="M946"/>
      <c r="T946"/>
      <c r="U946"/>
    </row>
    <row r="947" spans="4:21" ht="15">
      <c r="D947"/>
      <c r="E947"/>
      <c r="L947"/>
      <c r="M947"/>
      <c r="T947"/>
      <c r="U947"/>
    </row>
    <row r="948" spans="4:21" ht="15">
      <c r="D948"/>
      <c r="E948"/>
      <c r="L948"/>
      <c r="M948"/>
      <c r="T948"/>
      <c r="U948"/>
    </row>
    <row r="949" spans="4:21" ht="15">
      <c r="D949"/>
      <c r="E949"/>
      <c r="L949"/>
      <c r="M949"/>
      <c r="T949"/>
      <c r="U949"/>
    </row>
    <row r="950" spans="4:21" ht="15">
      <c r="D950"/>
      <c r="E950"/>
      <c r="L950"/>
      <c r="M950"/>
      <c r="T950"/>
      <c r="U950"/>
    </row>
    <row r="951" spans="4:21" ht="15">
      <c r="D951"/>
      <c r="E951"/>
      <c r="L951"/>
      <c r="M951"/>
      <c r="T951"/>
      <c r="U951"/>
    </row>
    <row r="952" spans="4:21" ht="15">
      <c r="D952"/>
      <c r="E952"/>
      <c r="L952"/>
      <c r="M952"/>
      <c r="T952"/>
      <c r="U952"/>
    </row>
    <row r="953" spans="4:21" ht="15">
      <c r="D953"/>
      <c r="E953"/>
      <c r="L953"/>
      <c r="M953"/>
      <c r="T953"/>
      <c r="U953"/>
    </row>
    <row r="954" spans="4:21" ht="15">
      <c r="D954"/>
      <c r="E954"/>
      <c r="L954"/>
      <c r="M954"/>
      <c r="T954"/>
      <c r="U954"/>
    </row>
    <row r="955" spans="4:21" ht="15">
      <c r="D955"/>
      <c r="E955"/>
      <c r="L955"/>
      <c r="M955"/>
      <c r="T955"/>
      <c r="U955"/>
    </row>
    <row r="956" spans="4:21" ht="15">
      <c r="D956"/>
      <c r="E956"/>
      <c r="L956"/>
      <c r="M956"/>
      <c r="T956"/>
      <c r="U956"/>
    </row>
    <row r="957" spans="4:21" ht="15">
      <c r="D957"/>
      <c r="E957"/>
      <c r="L957"/>
      <c r="M957"/>
      <c r="T957"/>
      <c r="U957"/>
    </row>
    <row r="958" spans="4:21" ht="15">
      <c r="D958"/>
      <c r="E958"/>
      <c r="L958"/>
      <c r="M958"/>
      <c r="T958"/>
      <c r="U958"/>
    </row>
    <row r="959" spans="4:21" ht="15">
      <c r="D959"/>
      <c r="E959"/>
      <c r="L959"/>
      <c r="M959"/>
      <c r="T959"/>
      <c r="U959"/>
    </row>
    <row r="960" spans="4:21" ht="15">
      <c r="D960"/>
      <c r="E960"/>
      <c r="L960"/>
      <c r="M960"/>
      <c r="T960"/>
      <c r="U960"/>
    </row>
    <row r="961" spans="4:21" ht="15">
      <c r="D961"/>
      <c r="E961"/>
      <c r="L961"/>
      <c r="M961"/>
      <c r="T961"/>
      <c r="U961"/>
    </row>
    <row r="962" spans="4:21" ht="15">
      <c r="D962"/>
      <c r="E962"/>
      <c r="L962"/>
      <c r="M962"/>
      <c r="T962"/>
      <c r="U962"/>
    </row>
    <row r="963" spans="4:21" ht="15">
      <c r="D963"/>
      <c r="E963"/>
      <c r="L963"/>
      <c r="M963"/>
      <c r="T963"/>
      <c r="U963"/>
    </row>
    <row r="964" spans="4:21" ht="15">
      <c r="D964"/>
      <c r="E964"/>
      <c r="L964"/>
      <c r="M964"/>
      <c r="T964"/>
      <c r="U964"/>
    </row>
    <row r="965" spans="4:21" ht="15">
      <c r="D965"/>
      <c r="E965"/>
      <c r="L965"/>
      <c r="M965"/>
      <c r="T965"/>
      <c r="U965"/>
    </row>
    <row r="966" spans="4:21" ht="15">
      <c r="D966"/>
      <c r="E966"/>
      <c r="L966"/>
      <c r="M966"/>
      <c r="T966"/>
      <c r="U966"/>
    </row>
    <row r="967" spans="4:21" ht="15">
      <c r="D967"/>
      <c r="E967"/>
      <c r="L967"/>
      <c r="M967"/>
      <c r="T967"/>
      <c r="U967"/>
    </row>
    <row r="968" spans="4:21" ht="15">
      <c r="D968"/>
      <c r="E968"/>
      <c r="L968"/>
      <c r="M968"/>
      <c r="T968"/>
      <c r="U968"/>
    </row>
    <row r="969" spans="4:21" ht="15">
      <c r="D969"/>
      <c r="E969"/>
      <c r="L969"/>
      <c r="M969"/>
      <c r="T969"/>
      <c r="U969"/>
    </row>
    <row r="970" spans="4:21" ht="15">
      <c r="D970"/>
      <c r="E970"/>
      <c r="L970"/>
      <c r="M970"/>
      <c r="T970"/>
      <c r="U970"/>
    </row>
    <row r="971" spans="4:21" ht="15">
      <c r="D971"/>
      <c r="E971"/>
      <c r="L971"/>
      <c r="M971"/>
      <c r="T971"/>
      <c r="U971"/>
    </row>
    <row r="972" spans="4:21" ht="15">
      <c r="D972"/>
      <c r="E972"/>
      <c r="L972"/>
      <c r="M972"/>
      <c r="T972"/>
      <c r="U972"/>
    </row>
    <row r="973" spans="4:21" ht="15">
      <c r="D973"/>
      <c r="E973"/>
      <c r="L973"/>
      <c r="M973"/>
      <c r="T973"/>
      <c r="U973"/>
    </row>
    <row r="974" spans="4:21" ht="15">
      <c r="D974"/>
      <c r="E974"/>
      <c r="L974"/>
      <c r="M974"/>
      <c r="T974"/>
      <c r="U974"/>
    </row>
    <row r="975" spans="4:21" ht="15">
      <c r="D975"/>
      <c r="E975"/>
      <c r="L975"/>
      <c r="M975"/>
      <c r="T975"/>
      <c r="U975"/>
    </row>
    <row r="976" spans="4:21" ht="15">
      <c r="D976"/>
      <c r="E976"/>
      <c r="L976"/>
      <c r="M976"/>
      <c r="T976"/>
      <c r="U976"/>
    </row>
    <row r="977" spans="4:21" ht="15">
      <c r="D977"/>
      <c r="E977"/>
      <c r="L977"/>
      <c r="M977"/>
      <c r="T977"/>
      <c r="U977"/>
    </row>
    <row r="978" spans="4:21" ht="15">
      <c r="D978"/>
      <c r="E978"/>
      <c r="L978"/>
      <c r="M978"/>
      <c r="T978"/>
      <c r="U978"/>
    </row>
    <row r="979" spans="4:21" ht="15">
      <c r="D979"/>
      <c r="E979"/>
      <c r="L979"/>
      <c r="M979"/>
      <c r="T979"/>
      <c r="U979"/>
    </row>
    <row r="980" spans="4:21" ht="15">
      <c r="D980"/>
      <c r="E980"/>
      <c r="L980"/>
      <c r="M980"/>
      <c r="T980"/>
      <c r="U980"/>
    </row>
    <row r="981" spans="4:21" ht="15">
      <c r="D981"/>
      <c r="E981"/>
      <c r="L981"/>
      <c r="M981"/>
      <c r="T981"/>
      <c r="U981"/>
    </row>
    <row r="982" spans="4:21" ht="15">
      <c r="D982"/>
      <c r="E982"/>
      <c r="L982"/>
      <c r="M982"/>
      <c r="T982"/>
      <c r="U982"/>
    </row>
    <row r="983" spans="4:21" ht="15">
      <c r="D983"/>
      <c r="E983"/>
      <c r="L983"/>
      <c r="M983"/>
      <c r="T983"/>
      <c r="U983"/>
    </row>
    <row r="984" spans="4:21" ht="15">
      <c r="D984"/>
      <c r="E984"/>
      <c r="L984"/>
      <c r="M984"/>
      <c r="T984"/>
      <c r="U984"/>
    </row>
    <row r="985" spans="4:21" ht="15">
      <c r="D985"/>
      <c r="E985"/>
      <c r="L985"/>
      <c r="M985"/>
      <c r="T985"/>
      <c r="U985"/>
    </row>
    <row r="986" spans="4:21" ht="15">
      <c r="D986"/>
      <c r="E986"/>
      <c r="L986"/>
      <c r="M986"/>
      <c r="T986"/>
      <c r="U986"/>
    </row>
    <row r="987" spans="4:21" ht="15">
      <c r="D987"/>
      <c r="E987"/>
      <c r="L987"/>
      <c r="M987"/>
      <c r="T987"/>
      <c r="U987"/>
    </row>
    <row r="988" spans="4:21" ht="15">
      <c r="D988"/>
      <c r="E988"/>
      <c r="L988"/>
      <c r="M988"/>
      <c r="T988"/>
      <c r="U988"/>
    </row>
    <row r="989" spans="4:21" ht="15">
      <c r="D989"/>
      <c r="E989"/>
      <c r="L989"/>
      <c r="M989"/>
      <c r="T989"/>
      <c r="U989"/>
    </row>
    <row r="990" spans="4:21" ht="15">
      <c r="D990"/>
      <c r="E990"/>
      <c r="L990"/>
      <c r="M990"/>
      <c r="T990"/>
      <c r="U990"/>
    </row>
    <row r="991" spans="4:21" ht="15">
      <c r="D991"/>
      <c r="E991"/>
      <c r="L991"/>
      <c r="M991"/>
      <c r="T991"/>
      <c r="U991"/>
    </row>
    <row r="992" spans="4:21" ht="15">
      <c r="D992"/>
      <c r="E992"/>
      <c r="L992"/>
      <c r="M992"/>
      <c r="T992"/>
      <c r="U992"/>
    </row>
    <row r="993" spans="4:21" ht="15">
      <c r="D993"/>
      <c r="E993"/>
      <c r="L993"/>
      <c r="M993"/>
      <c r="T993"/>
      <c r="U993"/>
    </row>
    <row r="994" spans="4:21" ht="15">
      <c r="D994"/>
      <c r="E994"/>
      <c r="L994"/>
      <c r="M994"/>
      <c r="T994"/>
      <c r="U994"/>
    </row>
    <row r="995" spans="4:21" ht="15">
      <c r="D995"/>
      <c r="E995"/>
      <c r="L995"/>
      <c r="M995"/>
      <c r="T995"/>
      <c r="U995"/>
    </row>
    <row r="996" spans="4:21" ht="15">
      <c r="D996"/>
      <c r="E996"/>
      <c r="L996"/>
      <c r="M996"/>
      <c r="T996"/>
      <c r="U996"/>
    </row>
    <row r="997" spans="4:21" ht="15">
      <c r="D997"/>
      <c r="E997"/>
      <c r="L997"/>
      <c r="M997"/>
      <c r="T997"/>
      <c r="U997"/>
    </row>
    <row r="998" spans="4:21" ht="15">
      <c r="D998"/>
      <c r="E998"/>
      <c r="L998"/>
      <c r="M998"/>
      <c r="T998"/>
      <c r="U998"/>
    </row>
    <row r="999" spans="4:21" ht="15">
      <c r="D999"/>
      <c r="E999"/>
      <c r="L999"/>
      <c r="M999"/>
      <c r="T999"/>
      <c r="U999"/>
    </row>
    <row r="1000" spans="4:21" ht="15">
      <c r="D1000"/>
      <c r="E1000"/>
      <c r="L1000"/>
      <c r="M1000"/>
      <c r="T1000"/>
      <c r="U1000"/>
    </row>
    <row r="1001" spans="4:21" ht="15">
      <c r="D1001"/>
      <c r="E1001"/>
      <c r="L1001"/>
      <c r="M1001"/>
      <c r="T1001"/>
      <c r="U1001"/>
    </row>
    <row r="1002" spans="4:21" ht="15">
      <c r="D1002"/>
      <c r="E1002"/>
      <c r="L1002"/>
      <c r="M1002"/>
      <c r="T1002"/>
      <c r="U1002"/>
    </row>
    <row r="1003" spans="4:21" ht="15">
      <c r="D1003"/>
      <c r="E1003"/>
      <c r="L1003"/>
      <c r="M1003"/>
      <c r="T1003"/>
      <c r="U1003"/>
    </row>
    <row r="1004" spans="4:21" ht="15">
      <c r="D1004"/>
      <c r="E1004"/>
      <c r="L1004"/>
      <c r="M1004"/>
      <c r="T1004"/>
      <c r="U1004"/>
    </row>
    <row r="1005" spans="4:21" ht="15">
      <c r="D1005"/>
      <c r="E1005"/>
      <c r="L1005"/>
      <c r="M1005"/>
      <c r="T1005"/>
      <c r="U1005"/>
    </row>
    <row r="1006" spans="4:21" ht="15">
      <c r="D1006"/>
      <c r="E1006"/>
      <c r="L1006"/>
      <c r="M1006"/>
      <c r="T1006"/>
      <c r="U1006"/>
    </row>
    <row r="1007" spans="4:21" ht="15">
      <c r="D1007"/>
      <c r="E1007"/>
      <c r="L1007"/>
      <c r="M1007"/>
      <c r="T1007"/>
      <c r="U1007"/>
    </row>
    <row r="1008" spans="4:21" ht="15">
      <c r="D1008"/>
      <c r="E1008"/>
      <c r="L1008"/>
      <c r="M1008"/>
      <c r="T1008"/>
      <c r="U1008"/>
    </row>
    <row r="1009" spans="4:21" ht="15">
      <c r="D1009"/>
      <c r="E1009"/>
      <c r="L1009"/>
      <c r="M1009"/>
      <c r="T1009"/>
      <c r="U1009"/>
    </row>
    <row r="1010" spans="4:21" ht="15">
      <c r="D1010"/>
      <c r="E1010"/>
      <c r="L1010"/>
      <c r="M1010"/>
      <c r="T1010"/>
      <c r="U1010"/>
    </row>
    <row r="1011" spans="4:21" ht="15">
      <c r="D1011"/>
      <c r="E1011"/>
      <c r="L1011"/>
      <c r="M1011"/>
      <c r="T1011"/>
      <c r="U1011"/>
    </row>
    <row r="1012" spans="4:21" ht="15">
      <c r="D1012"/>
      <c r="E1012"/>
      <c r="L1012"/>
      <c r="M1012"/>
      <c r="T1012"/>
      <c r="U1012"/>
    </row>
    <row r="1013" spans="4:21" ht="15">
      <c r="D1013"/>
      <c r="E1013"/>
      <c r="L1013"/>
      <c r="M1013"/>
      <c r="T1013"/>
      <c r="U1013"/>
    </row>
    <row r="1014" spans="4:21" ht="15">
      <c r="D1014"/>
      <c r="E1014"/>
      <c r="L1014"/>
      <c r="M1014"/>
      <c r="T1014"/>
      <c r="U1014"/>
    </row>
    <row r="1015" spans="4:21" ht="15">
      <c r="D1015"/>
      <c r="E1015"/>
      <c r="L1015"/>
      <c r="M1015"/>
      <c r="T1015"/>
      <c r="U1015"/>
    </row>
    <row r="1016" spans="4:21" ht="15">
      <c r="D1016"/>
      <c r="E1016"/>
      <c r="L1016"/>
      <c r="M1016"/>
      <c r="T1016"/>
      <c r="U1016"/>
    </row>
    <row r="1017" spans="4:21" ht="15">
      <c r="D1017"/>
      <c r="E1017"/>
      <c r="L1017"/>
      <c r="M1017"/>
      <c r="T1017"/>
      <c r="U1017"/>
    </row>
    <row r="1018" spans="4:21" ht="15">
      <c r="D1018"/>
      <c r="E1018"/>
      <c r="L1018"/>
      <c r="M1018"/>
      <c r="T1018"/>
      <c r="U1018"/>
    </row>
    <row r="1019" spans="4:21" ht="15">
      <c r="D1019"/>
      <c r="E1019"/>
      <c r="L1019"/>
      <c r="M1019"/>
      <c r="T1019"/>
      <c r="U1019"/>
    </row>
    <row r="1020" spans="4:21" ht="15">
      <c r="D1020"/>
      <c r="E1020"/>
      <c r="L1020"/>
      <c r="M1020"/>
      <c r="T1020"/>
      <c r="U1020"/>
    </row>
    <row r="1021" spans="4:21" ht="15">
      <c r="D1021"/>
      <c r="E1021"/>
      <c r="L1021"/>
      <c r="M1021"/>
      <c r="T1021"/>
      <c r="U1021"/>
    </row>
    <row r="1022" spans="4:21" ht="15">
      <c r="D1022"/>
      <c r="E1022"/>
      <c r="L1022"/>
      <c r="M1022"/>
      <c r="T1022"/>
      <c r="U1022"/>
    </row>
    <row r="1023" spans="4:21" ht="15">
      <c r="D1023"/>
      <c r="E1023"/>
      <c r="L1023"/>
      <c r="M1023"/>
      <c r="T1023"/>
      <c r="U1023"/>
    </row>
    <row r="1024" spans="4:21" ht="15">
      <c r="D1024"/>
      <c r="E1024"/>
      <c r="L1024"/>
      <c r="M1024"/>
      <c r="T1024"/>
      <c r="U1024"/>
    </row>
    <row r="1025" spans="4:21" ht="15">
      <c r="D1025"/>
      <c r="E1025"/>
      <c r="L1025"/>
      <c r="M1025"/>
      <c r="T1025"/>
      <c r="U1025"/>
    </row>
    <row r="1026" spans="4:21" ht="15">
      <c r="D1026"/>
      <c r="E1026"/>
      <c r="L1026"/>
      <c r="M1026"/>
      <c r="T1026"/>
      <c r="U1026"/>
    </row>
    <row r="1027" spans="4:21" ht="15">
      <c r="D1027"/>
      <c r="E1027"/>
      <c r="L1027"/>
      <c r="M1027"/>
      <c r="T1027"/>
      <c r="U1027"/>
    </row>
    <row r="1028" spans="4:21" ht="15">
      <c r="D1028"/>
      <c r="E1028"/>
      <c r="L1028"/>
      <c r="M1028"/>
      <c r="T1028"/>
      <c r="U1028"/>
    </row>
    <row r="1029" spans="4:21" ht="15">
      <c r="D1029"/>
      <c r="E1029"/>
      <c r="L1029"/>
      <c r="M1029"/>
      <c r="T1029"/>
      <c r="U1029"/>
    </row>
    <row r="1030" spans="4:21" ht="15">
      <c r="D1030"/>
      <c r="E1030"/>
      <c r="L1030"/>
      <c r="M1030"/>
      <c r="T1030"/>
      <c r="U1030"/>
    </row>
    <row r="1031" spans="4:21" ht="15">
      <c r="D1031"/>
      <c r="E1031"/>
      <c r="L1031"/>
      <c r="M1031"/>
      <c r="T1031"/>
      <c r="U1031"/>
    </row>
    <row r="1032" spans="4:21" ht="15">
      <c r="D1032"/>
      <c r="E1032"/>
      <c r="L1032"/>
      <c r="M1032"/>
      <c r="T1032"/>
      <c r="U1032"/>
    </row>
    <row r="1033" spans="4:21" ht="15">
      <c r="D1033"/>
      <c r="E1033"/>
      <c r="L1033"/>
      <c r="M1033"/>
      <c r="T1033"/>
      <c r="U1033"/>
    </row>
    <row r="1034" spans="4:21" ht="15">
      <c r="D1034"/>
      <c r="E1034"/>
      <c r="L1034"/>
      <c r="M1034"/>
      <c r="T1034"/>
      <c r="U1034"/>
    </row>
    <row r="1035" spans="4:21" ht="15">
      <c r="D1035"/>
      <c r="E1035"/>
      <c r="L1035"/>
      <c r="M1035"/>
      <c r="T1035"/>
      <c r="U1035"/>
    </row>
    <row r="1036" spans="4:21" ht="15">
      <c r="D1036"/>
      <c r="E1036"/>
      <c r="L1036"/>
      <c r="M1036"/>
      <c r="T1036"/>
      <c r="U1036"/>
    </row>
    <row r="1037" spans="4:21" ht="15">
      <c r="D1037"/>
      <c r="E1037"/>
      <c r="L1037"/>
      <c r="M1037"/>
      <c r="T1037"/>
      <c r="U1037"/>
    </row>
    <row r="1038" spans="4:21" ht="15">
      <c r="D1038"/>
      <c r="E1038"/>
      <c r="L1038"/>
      <c r="M1038"/>
      <c r="T1038"/>
      <c r="U1038"/>
    </row>
    <row r="1039" spans="4:21" ht="15">
      <c r="D1039"/>
      <c r="E1039"/>
      <c r="L1039"/>
      <c r="M1039"/>
      <c r="T1039"/>
      <c r="U1039"/>
    </row>
    <row r="1040" spans="4:21" ht="15">
      <c r="D1040"/>
      <c r="E1040"/>
      <c r="L1040"/>
      <c r="M1040"/>
      <c r="T1040"/>
      <c r="U1040"/>
    </row>
    <row r="1041" spans="4:21" ht="15">
      <c r="D1041"/>
      <c r="E1041"/>
      <c r="L1041"/>
      <c r="M1041"/>
      <c r="T1041"/>
      <c r="U1041"/>
    </row>
    <row r="1042" spans="4:21" ht="15">
      <c r="D1042"/>
      <c r="E1042"/>
      <c r="L1042"/>
      <c r="M1042"/>
      <c r="T1042"/>
      <c r="U1042"/>
    </row>
    <row r="1043" spans="4:21" ht="15">
      <c r="D1043"/>
      <c r="E1043"/>
      <c r="L1043"/>
      <c r="M1043"/>
      <c r="T1043"/>
      <c r="U1043"/>
    </row>
    <row r="1044" spans="4:21" ht="15">
      <c r="D1044"/>
      <c r="E1044"/>
      <c r="L1044"/>
      <c r="M1044"/>
      <c r="T1044"/>
      <c r="U1044"/>
    </row>
    <row r="1045" spans="4:21" ht="15">
      <c r="D1045"/>
      <c r="E1045"/>
      <c r="L1045"/>
      <c r="M1045"/>
      <c r="T1045"/>
      <c r="U1045"/>
    </row>
    <row r="1046" spans="4:21" ht="15">
      <c r="D1046"/>
      <c r="E1046"/>
      <c r="L1046"/>
      <c r="M1046"/>
      <c r="T1046"/>
      <c r="U1046"/>
    </row>
    <row r="1047" spans="4:21" ht="15">
      <c r="D1047"/>
      <c r="E1047"/>
      <c r="L1047"/>
      <c r="M1047"/>
      <c r="T1047"/>
      <c r="U1047"/>
    </row>
    <row r="1048" spans="4:21" ht="15">
      <c r="D1048"/>
      <c r="E1048"/>
      <c r="L1048"/>
      <c r="M1048"/>
      <c r="T1048"/>
      <c r="U1048"/>
    </row>
    <row r="1049" spans="4:21" ht="15">
      <c r="D1049"/>
      <c r="E1049"/>
      <c r="L1049"/>
      <c r="M1049"/>
      <c r="T1049"/>
      <c r="U1049"/>
    </row>
    <row r="1050" spans="4:21" ht="15">
      <c r="D1050"/>
      <c r="E1050"/>
      <c r="L1050"/>
      <c r="M1050"/>
      <c r="T1050"/>
      <c r="U1050"/>
    </row>
    <row r="1051" spans="4:21" ht="15">
      <c r="D1051"/>
      <c r="E1051"/>
      <c r="L1051"/>
      <c r="M1051"/>
      <c r="T1051"/>
      <c r="U1051"/>
    </row>
    <row r="1052" spans="4:21" ht="15">
      <c r="D1052"/>
      <c r="E1052"/>
      <c r="L1052"/>
      <c r="M1052"/>
      <c r="T1052"/>
      <c r="U1052"/>
    </row>
    <row r="1053" spans="4:21" ht="15">
      <c r="D1053"/>
      <c r="E1053"/>
      <c r="L1053"/>
      <c r="M1053"/>
      <c r="T1053"/>
      <c r="U1053"/>
    </row>
    <row r="1054" spans="4:21" ht="15">
      <c r="D1054"/>
      <c r="E1054"/>
      <c r="L1054"/>
      <c r="M1054"/>
      <c r="T1054"/>
      <c r="U1054"/>
    </row>
    <row r="1055" spans="4:21" ht="15">
      <c r="D1055"/>
      <c r="E1055"/>
      <c r="L1055"/>
      <c r="M1055"/>
      <c r="T1055"/>
      <c r="U1055"/>
    </row>
    <row r="1056" spans="4:21" ht="15">
      <c r="D1056"/>
      <c r="E1056"/>
      <c r="L1056"/>
      <c r="M1056"/>
      <c r="T1056"/>
      <c r="U1056"/>
    </row>
    <row r="1057" spans="4:21" ht="15">
      <c r="D1057"/>
      <c r="E1057"/>
      <c r="L1057"/>
      <c r="M1057"/>
      <c r="T1057"/>
      <c r="U1057"/>
    </row>
    <row r="1058" spans="4:21" ht="15">
      <c r="D1058"/>
      <c r="E1058"/>
      <c r="L1058"/>
      <c r="M1058"/>
      <c r="T1058"/>
      <c r="U1058"/>
    </row>
    <row r="1059" spans="4:21" ht="15">
      <c r="D1059"/>
      <c r="E1059"/>
      <c r="L1059"/>
      <c r="M1059"/>
      <c r="T1059"/>
      <c r="U1059"/>
    </row>
    <row r="1060" spans="4:21" ht="15">
      <c r="D1060"/>
      <c r="E1060"/>
      <c r="L1060"/>
      <c r="M1060"/>
      <c r="T1060"/>
      <c r="U1060"/>
    </row>
    <row r="1061" spans="4:21" ht="15">
      <c r="D1061"/>
      <c r="E1061"/>
      <c r="L1061"/>
      <c r="M1061"/>
      <c r="T1061"/>
      <c r="U1061"/>
    </row>
    <row r="1062" spans="4:21" ht="15">
      <c r="D1062"/>
      <c r="E1062"/>
      <c r="L1062"/>
      <c r="M1062"/>
      <c r="T1062"/>
      <c r="U1062"/>
    </row>
    <row r="1063" spans="4:21" ht="15">
      <c r="D1063"/>
      <c r="E1063"/>
      <c r="L1063"/>
      <c r="M1063"/>
      <c r="T1063"/>
      <c r="U1063"/>
    </row>
    <row r="1064" spans="4:21" ht="15">
      <c r="D1064"/>
      <c r="E1064"/>
      <c r="L1064"/>
      <c r="M1064"/>
      <c r="T1064"/>
      <c r="U1064"/>
    </row>
    <row r="1065" spans="4:21" ht="15">
      <c r="D1065"/>
      <c r="E1065"/>
      <c r="L1065"/>
      <c r="M1065"/>
      <c r="T1065"/>
      <c r="U1065"/>
    </row>
    <row r="1066" spans="4:21" ht="15">
      <c r="D1066"/>
      <c r="E1066"/>
      <c r="L1066"/>
      <c r="M1066"/>
      <c r="T1066"/>
      <c r="U1066"/>
    </row>
    <row r="1067" spans="4:21" ht="15">
      <c r="D1067"/>
      <c r="E1067"/>
      <c r="L1067"/>
      <c r="M1067"/>
      <c r="T1067"/>
      <c r="U1067"/>
    </row>
    <row r="1068" spans="4:21" ht="15">
      <c r="D1068"/>
      <c r="E1068"/>
      <c r="L1068"/>
      <c r="M1068"/>
      <c r="T1068"/>
      <c r="U1068"/>
    </row>
    <row r="1069" spans="4:21" ht="15">
      <c r="D1069"/>
      <c r="E1069"/>
      <c r="L1069"/>
      <c r="M1069"/>
      <c r="T1069"/>
      <c r="U1069"/>
    </row>
    <row r="1070" spans="4:21" ht="15">
      <c r="D1070"/>
      <c r="E1070"/>
      <c r="L1070"/>
      <c r="M1070"/>
      <c r="T1070"/>
      <c r="U1070"/>
    </row>
    <row r="1071" spans="4:21" ht="15">
      <c r="D1071"/>
      <c r="E1071"/>
      <c r="L1071"/>
      <c r="M1071"/>
      <c r="T1071"/>
      <c r="U1071"/>
    </row>
    <row r="1072" spans="4:21" ht="15">
      <c r="D1072"/>
      <c r="E1072"/>
      <c r="L1072"/>
      <c r="M1072"/>
      <c r="T1072"/>
      <c r="U1072"/>
    </row>
    <row r="1073" spans="4:21" ht="15">
      <c r="D1073"/>
      <c r="E1073"/>
      <c r="L1073"/>
      <c r="M1073"/>
      <c r="T1073"/>
      <c r="U1073"/>
    </row>
    <row r="1074" spans="4:21" ht="15">
      <c r="D1074"/>
      <c r="E1074"/>
      <c r="L1074"/>
      <c r="M1074"/>
      <c r="T1074"/>
      <c r="U1074"/>
    </row>
    <row r="1075" spans="4:21" ht="15">
      <c r="D1075"/>
      <c r="E1075"/>
      <c r="L1075"/>
      <c r="M1075"/>
      <c r="T1075"/>
      <c r="U1075"/>
    </row>
    <row r="1076" spans="4:21" ht="15">
      <c r="D1076"/>
      <c r="E1076"/>
      <c r="L1076"/>
      <c r="M1076"/>
      <c r="T1076"/>
      <c r="U1076"/>
    </row>
  </sheetData>
  <sheetProtection sheet="1" objects="1" scenarios="1"/>
  <mergeCells count="1">
    <mergeCell ref="B22:G22"/>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13.xml><?xml version="1.0" encoding="utf-8"?>
<worksheet xmlns="http://schemas.openxmlformats.org/spreadsheetml/2006/main" xmlns:r="http://schemas.openxmlformats.org/officeDocument/2006/relationships">
  <sheetPr codeName="Sheet18"/>
  <dimension ref="A1:L51"/>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2.77734375" style="1" customWidth="1"/>
    <col min="2" max="2" width="19.21484375" style="1" customWidth="1"/>
    <col min="3" max="3" width="8.88671875" style="1" customWidth="1"/>
    <col min="4" max="4" width="10.5546875" style="1" customWidth="1"/>
    <col min="5" max="5" width="10.21484375" style="1" customWidth="1"/>
    <col min="6" max="6" width="8.88671875" style="1" customWidth="1"/>
    <col min="7" max="7" width="9.77734375" style="1" customWidth="1"/>
    <col min="8" max="8" width="10.3359375" style="1" customWidth="1"/>
    <col min="9" max="16384" width="8.88671875" style="1" customWidth="1"/>
  </cols>
  <sheetData>
    <row r="1" spans="1:12" ht="18">
      <c r="A1" s="185"/>
      <c r="B1" s="208" t="s">
        <v>564</v>
      </c>
      <c r="C1" s="185"/>
      <c r="D1" s="185"/>
      <c r="E1" s="185"/>
      <c r="F1" s="185"/>
      <c r="G1" s="185"/>
      <c r="H1" s="185"/>
      <c r="I1" s="185"/>
      <c r="J1" s="185"/>
      <c r="K1" s="185"/>
      <c r="L1" s="185"/>
    </row>
    <row r="2" spans="1:12" ht="25.5" customHeight="1" thickBot="1">
      <c r="A2" s="185"/>
      <c r="B2" s="185"/>
      <c r="C2" s="185"/>
      <c r="D2" s="209" t="s">
        <v>574</v>
      </c>
      <c r="F2" s="185"/>
      <c r="G2" s="183">
        <v>410000</v>
      </c>
      <c r="I2" s="185"/>
      <c r="J2" s="185"/>
      <c r="K2" s="185"/>
      <c r="L2" s="185"/>
    </row>
    <row r="3" spans="1:12" ht="15" customHeight="1">
      <c r="A3" s="185"/>
      <c r="B3" s="185"/>
      <c r="C3" s="185"/>
      <c r="D3" s="209"/>
      <c r="F3" s="185"/>
      <c r="G3" s="209"/>
      <c r="I3" s="185"/>
      <c r="J3" s="185"/>
      <c r="K3" s="185"/>
      <c r="L3" s="185"/>
    </row>
    <row r="4" spans="1:12" ht="15" customHeight="1">
      <c r="A4" s="185"/>
      <c r="B4" s="210" t="s">
        <v>565</v>
      </c>
      <c r="C4" s="185"/>
      <c r="D4" s="185"/>
      <c r="E4" s="185"/>
      <c r="F4" s="185"/>
      <c r="G4" s="185"/>
      <c r="H4" s="185"/>
      <c r="I4" s="185"/>
      <c r="J4" s="185"/>
      <c r="K4" s="185"/>
      <c r="L4" s="185"/>
    </row>
    <row r="5" spans="1:12" ht="47.25">
      <c r="A5" s="185"/>
      <c r="B5" s="211" t="s">
        <v>566</v>
      </c>
      <c r="C5" s="212"/>
      <c r="D5" s="213" t="s">
        <v>567</v>
      </c>
      <c r="E5" s="214"/>
      <c r="F5" s="213" t="s">
        <v>573</v>
      </c>
      <c r="G5" s="215" t="s">
        <v>568</v>
      </c>
      <c r="H5" s="185"/>
      <c r="I5" s="185"/>
      <c r="J5" s="185"/>
      <c r="K5" s="185"/>
      <c r="L5" s="185"/>
    </row>
    <row r="6" spans="1:12" ht="15">
      <c r="A6" s="185"/>
      <c r="B6" s="216" t="s">
        <v>569</v>
      </c>
      <c r="C6" s="185"/>
      <c r="D6" s="184">
        <v>0</v>
      </c>
      <c r="E6" s="184" t="s">
        <v>279</v>
      </c>
      <c r="F6" s="184">
        <v>1.5</v>
      </c>
      <c r="G6" s="217">
        <f>WaterVol*D6*F6</f>
        <v>0</v>
      </c>
      <c r="H6" s="185"/>
      <c r="I6" s="185"/>
      <c r="J6" s="185"/>
      <c r="K6" s="185"/>
      <c r="L6" s="185"/>
    </row>
    <row r="7" spans="1:12" ht="15">
      <c r="A7" s="185"/>
      <c r="B7" s="216" t="s">
        <v>280</v>
      </c>
      <c r="C7" s="185"/>
      <c r="D7" s="184">
        <v>1.5</v>
      </c>
      <c r="E7" s="184" t="s">
        <v>279</v>
      </c>
      <c r="F7" s="184">
        <v>0.32</v>
      </c>
      <c r="G7" s="217">
        <f>WaterVol*D7*F7</f>
        <v>196800</v>
      </c>
      <c r="H7" s="185"/>
      <c r="I7" s="185"/>
      <c r="J7" s="185"/>
      <c r="K7" s="185"/>
      <c r="L7" s="185"/>
    </row>
    <row r="8" spans="1:12" ht="15">
      <c r="A8" s="185"/>
      <c r="B8" s="216" t="s">
        <v>281</v>
      </c>
      <c r="C8" s="185"/>
      <c r="D8" s="184"/>
      <c r="E8" s="184" t="s">
        <v>279</v>
      </c>
      <c r="F8" s="184"/>
      <c r="G8" s="217">
        <f>WaterVol*D8*F8</f>
        <v>0</v>
      </c>
      <c r="H8" s="185"/>
      <c r="I8" s="185"/>
      <c r="J8" s="185"/>
      <c r="K8" s="185"/>
      <c r="L8" s="185"/>
    </row>
    <row r="9" spans="1:12" ht="15">
      <c r="A9" s="185"/>
      <c r="B9" s="218" t="s">
        <v>282</v>
      </c>
      <c r="C9" s="185"/>
      <c r="D9" s="185"/>
      <c r="E9" s="184" t="s">
        <v>279</v>
      </c>
      <c r="F9" s="185"/>
      <c r="G9" s="217">
        <f>WaterVol*D9*F9</f>
        <v>0</v>
      </c>
      <c r="H9" s="185"/>
      <c r="I9" s="185"/>
      <c r="J9" s="185"/>
      <c r="K9" s="185"/>
      <c r="L9" s="185"/>
    </row>
    <row r="10" spans="1:12" ht="15">
      <c r="A10" s="185"/>
      <c r="B10" s="218" t="s">
        <v>284</v>
      </c>
      <c r="C10" s="185"/>
      <c r="D10" s="185">
        <v>0.01</v>
      </c>
      <c r="E10" s="184" t="s">
        <v>279</v>
      </c>
      <c r="F10" s="185">
        <v>7.35</v>
      </c>
      <c r="G10" s="217">
        <f>WaterVol*D10*F10</f>
        <v>30135</v>
      </c>
      <c r="H10" s="185"/>
      <c r="I10" s="185"/>
      <c r="J10" s="185"/>
      <c r="K10" s="185"/>
      <c r="L10" s="185"/>
    </row>
    <row r="11" spans="1:12" ht="15">
      <c r="A11" s="185"/>
      <c r="B11" s="216"/>
      <c r="C11" s="185"/>
      <c r="D11" s="184"/>
      <c r="E11" s="219"/>
      <c r="F11" s="185"/>
      <c r="G11" s="220"/>
      <c r="H11" s="185"/>
      <c r="I11" s="185"/>
      <c r="J11" s="185"/>
      <c r="K11" s="185"/>
      <c r="L11" s="185"/>
    </row>
    <row r="12" spans="1:12" ht="15">
      <c r="A12" s="185"/>
      <c r="B12" s="221"/>
      <c r="C12" s="222"/>
      <c r="D12" s="223"/>
      <c r="E12" s="224"/>
      <c r="F12" s="222" t="s">
        <v>285</v>
      </c>
      <c r="G12" s="225">
        <f>SUM(G6:G11)</f>
        <v>226935</v>
      </c>
      <c r="H12" s="185"/>
      <c r="I12" s="185"/>
      <c r="J12" s="185"/>
      <c r="K12" s="185"/>
      <c r="L12" s="185"/>
    </row>
    <row r="13" spans="1:12" ht="15">
      <c r="A13" s="185"/>
      <c r="B13" s="185"/>
      <c r="C13" s="185"/>
      <c r="D13" s="184"/>
      <c r="E13" s="219"/>
      <c r="F13" s="185"/>
      <c r="G13" s="185"/>
      <c r="H13" s="185"/>
      <c r="I13" s="185"/>
      <c r="J13" s="185"/>
      <c r="K13" s="185"/>
      <c r="L13" s="185"/>
    </row>
    <row r="14" spans="1:12" ht="30" customHeight="1">
      <c r="A14" s="185"/>
      <c r="B14" s="210" t="s">
        <v>570</v>
      </c>
      <c r="C14" s="185"/>
      <c r="D14" s="185"/>
      <c r="E14" s="185"/>
      <c r="F14" s="185"/>
      <c r="G14" s="185"/>
      <c r="H14" s="185"/>
      <c r="I14" s="185"/>
      <c r="J14" s="185"/>
      <c r="K14" s="185"/>
      <c r="L14" s="185"/>
    </row>
    <row r="15" spans="1:12" ht="15">
      <c r="A15" s="185"/>
      <c r="B15" s="259" t="s">
        <v>775</v>
      </c>
      <c r="C15" s="98"/>
      <c r="D15" s="98">
        <v>0.04</v>
      </c>
      <c r="E15" s="98"/>
      <c r="F15" s="98"/>
      <c r="G15" s="227">
        <f>D15*G2</f>
        <v>16400</v>
      </c>
      <c r="H15" s="185"/>
      <c r="I15" s="185"/>
      <c r="J15" s="185"/>
      <c r="K15" s="185"/>
      <c r="L15" s="185"/>
    </row>
    <row r="16" spans="1:12" ht="15">
      <c r="A16" s="185"/>
      <c r="B16" s="216" t="s">
        <v>290</v>
      </c>
      <c r="C16" s="185"/>
      <c r="D16" s="185"/>
      <c r="E16" s="219"/>
      <c r="F16" s="185"/>
      <c r="G16" s="217">
        <v>20000</v>
      </c>
      <c r="H16" s="185"/>
      <c r="I16" s="185"/>
      <c r="J16" s="185"/>
      <c r="K16" s="185"/>
      <c r="L16" s="185"/>
    </row>
    <row r="17" spans="1:12" ht="15">
      <c r="A17" s="185"/>
      <c r="B17" s="216" t="s">
        <v>291</v>
      </c>
      <c r="C17" s="185"/>
      <c r="D17" s="185"/>
      <c r="E17" s="219"/>
      <c r="F17" s="185"/>
      <c r="G17" s="217">
        <v>5000</v>
      </c>
      <c r="H17" s="185"/>
      <c r="I17" s="185"/>
      <c r="J17" s="185"/>
      <c r="K17" s="185"/>
      <c r="L17" s="185"/>
    </row>
    <row r="18" spans="1:12" ht="15">
      <c r="A18" s="185"/>
      <c r="B18" s="216" t="s">
        <v>292</v>
      </c>
      <c r="C18" s="185"/>
      <c r="D18" s="185"/>
      <c r="E18" s="219"/>
      <c r="F18" s="185"/>
      <c r="G18" s="217">
        <v>25000</v>
      </c>
      <c r="H18" s="185"/>
      <c r="I18" s="185"/>
      <c r="J18" s="185"/>
      <c r="K18" s="185"/>
      <c r="L18" s="185"/>
    </row>
    <row r="19" spans="1:12" ht="15">
      <c r="A19" s="185"/>
      <c r="B19" s="216" t="s">
        <v>571</v>
      </c>
      <c r="C19" s="185"/>
      <c r="D19" s="185"/>
      <c r="E19" s="219"/>
      <c r="F19" s="185"/>
      <c r="G19" s="217">
        <f>+D44*12</f>
        <v>14400</v>
      </c>
      <c r="H19" s="228"/>
      <c r="I19" s="185"/>
      <c r="J19" s="185"/>
      <c r="K19" s="185"/>
      <c r="L19" s="185"/>
    </row>
    <row r="20" spans="1:12" ht="15">
      <c r="A20" s="185"/>
      <c r="B20" s="216" t="s">
        <v>293</v>
      </c>
      <c r="C20" s="185"/>
      <c r="D20" s="185"/>
      <c r="E20" s="219"/>
      <c r="F20" s="185"/>
      <c r="G20" s="217">
        <v>10000</v>
      </c>
      <c r="H20" s="229"/>
      <c r="I20" s="185"/>
      <c r="J20" s="185"/>
      <c r="K20" s="185"/>
      <c r="L20" s="185"/>
    </row>
    <row r="21" spans="1:7" ht="15">
      <c r="A21" s="185"/>
      <c r="B21" s="216" t="s">
        <v>295</v>
      </c>
      <c r="C21" s="185"/>
      <c r="D21" s="185"/>
      <c r="E21" s="219"/>
      <c r="F21" s="185"/>
      <c r="G21" s="217">
        <v>12000</v>
      </c>
    </row>
    <row r="22" spans="1:7" ht="15">
      <c r="A22" s="185"/>
      <c r="B22" s="216" t="s">
        <v>297</v>
      </c>
      <c r="C22" s="185"/>
      <c r="D22" s="185"/>
      <c r="E22" s="219"/>
      <c r="F22" s="185"/>
      <c r="G22" s="217">
        <v>0</v>
      </c>
    </row>
    <row r="23" spans="1:7" ht="15">
      <c r="A23" s="185"/>
      <c r="B23" s="216" t="s">
        <v>300</v>
      </c>
      <c r="C23" s="185"/>
      <c r="D23" s="185"/>
      <c r="E23" s="219"/>
      <c r="F23" s="185"/>
      <c r="G23" s="217">
        <v>15000</v>
      </c>
    </row>
    <row r="24" spans="1:7" ht="15">
      <c r="A24" s="185"/>
      <c r="B24" s="216" t="s">
        <v>302</v>
      </c>
      <c r="C24" s="185"/>
      <c r="D24" s="185"/>
      <c r="E24" s="219"/>
      <c r="F24" s="185"/>
      <c r="G24" s="217">
        <v>16000</v>
      </c>
    </row>
    <row r="25" spans="1:7" ht="15">
      <c r="A25" s="185"/>
      <c r="B25" s="221"/>
      <c r="C25" s="222"/>
      <c r="D25" s="222"/>
      <c r="E25" s="223" t="s">
        <v>304</v>
      </c>
      <c r="F25" s="222"/>
      <c r="G25" s="225">
        <f>SUM(G15:G24)</f>
        <v>133800</v>
      </c>
    </row>
    <row r="26" spans="1:7" ht="15">
      <c r="A26" s="185"/>
      <c r="B26" s="230"/>
      <c r="C26" s="98"/>
      <c r="D26" s="98"/>
      <c r="E26" s="98"/>
      <c r="F26" s="98"/>
      <c r="G26" s="231"/>
    </row>
    <row r="27" spans="1:7" ht="15">
      <c r="A27" s="185"/>
      <c r="B27" s="232" t="s">
        <v>308</v>
      </c>
      <c r="C27" s="184"/>
      <c r="D27" s="184">
        <v>35</v>
      </c>
      <c r="E27" s="184"/>
      <c r="F27" s="184"/>
      <c r="G27" s="233"/>
    </row>
    <row r="28" spans="1:7" ht="15">
      <c r="A28" s="185"/>
      <c r="B28" s="218"/>
      <c r="C28" s="185" t="s">
        <v>310</v>
      </c>
      <c r="D28" s="228"/>
      <c r="E28" s="228"/>
      <c r="F28" s="185"/>
      <c r="G28" s="234">
        <v>1</v>
      </c>
    </row>
    <row r="29" spans="1:7" ht="15">
      <c r="A29" s="185"/>
      <c r="B29" s="218"/>
      <c r="C29" s="228" t="s">
        <v>312</v>
      </c>
      <c r="D29" s="228"/>
      <c r="E29" s="235"/>
      <c r="F29" s="185"/>
      <c r="G29" s="234">
        <v>365</v>
      </c>
    </row>
    <row r="30" spans="1:7" ht="15">
      <c r="A30" s="185"/>
      <c r="B30" s="236"/>
      <c r="C30" s="185" t="s">
        <v>314</v>
      </c>
      <c r="D30" s="235"/>
      <c r="E30" s="235"/>
      <c r="F30" s="235"/>
      <c r="G30" s="234">
        <v>30</v>
      </c>
    </row>
    <row r="31" spans="1:7" ht="15">
      <c r="A31" s="185"/>
      <c r="B31" s="218"/>
      <c r="C31" s="229" t="s">
        <v>316</v>
      </c>
      <c r="D31" s="228"/>
      <c r="E31" s="185"/>
      <c r="F31" s="235"/>
      <c r="G31" s="234">
        <f>+G28*(G30+G29)*8</f>
        <v>3160</v>
      </c>
    </row>
    <row r="32" spans="1:7" ht="15">
      <c r="A32" s="185"/>
      <c r="B32" s="221"/>
      <c r="C32" s="237" t="s">
        <v>317</v>
      </c>
      <c r="D32" s="238"/>
      <c r="E32" s="238"/>
      <c r="F32" s="222"/>
      <c r="G32" s="225">
        <f>G31*D27</f>
        <v>110600</v>
      </c>
    </row>
    <row r="33" spans="1:7" ht="15">
      <c r="A33" s="185"/>
      <c r="B33" s="239"/>
      <c r="C33" s="185"/>
      <c r="D33" s="185"/>
      <c r="E33" s="185"/>
      <c r="F33" s="185"/>
      <c r="G33" s="240"/>
    </row>
    <row r="34" spans="1:7" ht="15">
      <c r="A34" s="185"/>
      <c r="B34" s="239"/>
      <c r="C34" s="185"/>
      <c r="D34" s="185"/>
      <c r="E34" s="185" t="s">
        <v>318</v>
      </c>
      <c r="F34" s="185"/>
      <c r="G34" s="241">
        <f>G25+G32</f>
        <v>244400</v>
      </c>
    </row>
    <row r="35" spans="1:7" ht="15">
      <c r="A35" s="185"/>
      <c r="B35" s="230"/>
      <c r="C35" s="98"/>
      <c r="D35" s="98"/>
      <c r="E35" s="98"/>
      <c r="F35" s="98"/>
      <c r="G35" s="231"/>
    </row>
    <row r="36" spans="1:7" ht="15">
      <c r="A36" s="185"/>
      <c r="B36" s="218" t="s">
        <v>776</v>
      </c>
      <c r="C36" s="185"/>
      <c r="D36" s="185"/>
      <c r="E36" s="185"/>
      <c r="F36" s="185"/>
      <c r="G36" s="220">
        <v>25000</v>
      </c>
    </row>
    <row r="37" spans="1:7" ht="15">
      <c r="A37" s="185"/>
      <c r="B37" s="218" t="s">
        <v>319</v>
      </c>
      <c r="C37" s="185"/>
      <c r="D37" s="185"/>
      <c r="E37" s="185"/>
      <c r="F37" s="185"/>
      <c r="G37" s="217">
        <f>G12+G34+D49+D50+D51+G36</f>
        <v>496335</v>
      </c>
    </row>
    <row r="38" spans="2:7" ht="24.75" customHeight="1">
      <c r="B38" s="221" t="s">
        <v>320</v>
      </c>
      <c r="C38" s="222"/>
      <c r="D38" s="222"/>
      <c r="E38" s="222"/>
      <c r="F38" s="222"/>
      <c r="G38" s="242">
        <f>IF(WaterVol=0,0,OWTotal/WaterVol)</f>
        <v>1.2105731707317073</v>
      </c>
    </row>
    <row r="40" spans="2:4" ht="15">
      <c r="B40" s="243" t="s">
        <v>572</v>
      </c>
      <c r="C40" s="244"/>
      <c r="D40" s="245"/>
    </row>
    <row r="41" spans="2:4" ht="15">
      <c r="B41" s="239" t="s">
        <v>294</v>
      </c>
      <c r="D41" s="240">
        <v>10</v>
      </c>
    </row>
    <row r="42" spans="2:4" ht="15">
      <c r="B42" s="239" t="s">
        <v>296</v>
      </c>
      <c r="D42" s="240">
        <v>100</v>
      </c>
    </row>
    <row r="43" spans="2:4" ht="15">
      <c r="B43" s="239" t="s">
        <v>298</v>
      </c>
      <c r="D43" s="240">
        <v>200</v>
      </c>
    </row>
    <row r="44" spans="2:4" ht="15">
      <c r="B44" s="246" t="s">
        <v>301</v>
      </c>
      <c r="C44" s="247"/>
      <c r="D44" s="248">
        <f>D41*D42+D43</f>
        <v>1200</v>
      </c>
    </row>
    <row r="47" spans="2:4" ht="15">
      <c r="B47" s="226" t="s">
        <v>305</v>
      </c>
      <c r="C47" s="98"/>
      <c r="D47" s="231"/>
    </row>
    <row r="48" spans="2:4" ht="15">
      <c r="B48" s="218" t="s">
        <v>309</v>
      </c>
      <c r="C48" s="184"/>
      <c r="D48" s="249"/>
    </row>
    <row r="49" spans="2:4" ht="15">
      <c r="B49" s="250" t="s">
        <v>311</v>
      </c>
      <c r="C49" s="228"/>
      <c r="D49" s="217">
        <v>0</v>
      </c>
    </row>
    <row r="50" spans="2:4" ht="15">
      <c r="B50" s="251" t="s">
        <v>313</v>
      </c>
      <c r="C50" s="252"/>
      <c r="D50" s="253">
        <v>0</v>
      </c>
    </row>
    <row r="51" spans="2:4" ht="15">
      <c r="B51" s="221" t="s">
        <v>315</v>
      </c>
      <c r="C51" s="222"/>
      <c r="D51" s="225">
        <v>0</v>
      </c>
    </row>
  </sheetData>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14.xml><?xml version="1.0" encoding="utf-8"?>
<worksheet xmlns="http://schemas.openxmlformats.org/spreadsheetml/2006/main" xmlns:r="http://schemas.openxmlformats.org/officeDocument/2006/relationships">
  <sheetPr codeName="Sheet4"/>
  <dimension ref="A1:K170"/>
  <sheetViews>
    <sheetView zoomScale="75" zoomScaleNormal="75" workbookViewId="0" topLeftCell="A1">
      <pane ySplit="3" topLeftCell="BM128" activePane="bottomLeft" state="frozen"/>
      <selection pane="topLeft" activeCell="A1" sqref="A1"/>
      <selection pane="bottomLeft" activeCell="K131" sqref="K131"/>
    </sheetView>
  </sheetViews>
  <sheetFormatPr defaultColWidth="8.88671875" defaultRowHeight="15"/>
  <cols>
    <col min="1" max="1" width="2.77734375" style="15" customWidth="1"/>
    <col min="2" max="2" width="5.5546875" style="15" customWidth="1"/>
    <col min="3" max="3" width="20.6640625" style="112" customWidth="1"/>
    <col min="4" max="4" width="1.5625" style="15" customWidth="1"/>
    <col min="5" max="5" width="6.5546875" style="15" customWidth="1"/>
    <col min="6" max="6" width="5.5546875" style="15" customWidth="1"/>
    <col min="7" max="7" width="7.21484375" style="42" customWidth="1"/>
    <col min="8" max="8" width="7.10546875" style="42" customWidth="1"/>
    <col min="9" max="9" width="10.88671875" style="42" customWidth="1"/>
    <col min="10" max="10" width="2.6640625" style="15" customWidth="1"/>
    <col min="11" max="11" width="29.3359375" style="113" customWidth="1"/>
    <col min="12" max="16384" width="8.4453125" style="15" customWidth="1"/>
  </cols>
  <sheetData>
    <row r="1" spans="1:11" ht="18">
      <c r="A1" s="27"/>
      <c r="B1" s="28"/>
      <c r="D1" s="27"/>
      <c r="E1" s="128"/>
      <c r="F1" s="129" t="s">
        <v>9</v>
      </c>
      <c r="G1"/>
      <c r="H1"/>
      <c r="I1"/>
      <c r="J1" s="116"/>
      <c r="K1" s="115"/>
    </row>
    <row r="2" spans="1:9" ht="12.75">
      <c r="A2" s="27"/>
      <c r="B2" s="28"/>
      <c r="C2" s="107"/>
      <c r="D2" s="29"/>
      <c r="E2" s="29"/>
      <c r="F2" s="29"/>
      <c r="G2" s="35"/>
      <c r="H2" s="35"/>
      <c r="I2" s="35"/>
    </row>
    <row r="3" spans="1:9" ht="26.25" thickBot="1">
      <c r="A3" s="120"/>
      <c r="B3" s="121" t="s">
        <v>331</v>
      </c>
      <c r="C3" s="122" t="s">
        <v>332</v>
      </c>
      <c r="D3" s="123"/>
      <c r="E3" s="121" t="s">
        <v>333</v>
      </c>
      <c r="F3" s="121" t="s">
        <v>36</v>
      </c>
      <c r="G3" s="123" t="s">
        <v>334</v>
      </c>
      <c r="H3" s="123" t="s">
        <v>335</v>
      </c>
      <c r="I3" s="123" t="s">
        <v>336</v>
      </c>
    </row>
    <row r="4" spans="1:9" ht="12.75">
      <c r="A4" s="117"/>
      <c r="B4" s="117"/>
      <c r="C4" s="118"/>
      <c r="D4" s="117"/>
      <c r="E4" s="117"/>
      <c r="F4" s="117"/>
      <c r="G4" s="119"/>
      <c r="H4" s="119"/>
      <c r="I4" s="119"/>
    </row>
    <row r="5" spans="1:11" ht="12.75">
      <c r="A5" s="29">
        <v>1</v>
      </c>
      <c r="B5" s="30" t="s">
        <v>337</v>
      </c>
      <c r="C5" s="109"/>
      <c r="D5" s="29"/>
      <c r="E5" s="29"/>
      <c r="F5" s="29"/>
      <c r="G5" s="35"/>
      <c r="H5" s="35"/>
      <c r="I5" s="35"/>
      <c r="K5" s="113" t="s">
        <v>338</v>
      </c>
    </row>
    <row r="6" spans="1:11" ht="25.5">
      <c r="A6" s="29"/>
      <c r="B6" s="30"/>
      <c r="C6" s="109" t="s">
        <v>638</v>
      </c>
      <c r="D6" s="29"/>
      <c r="E6" s="29" t="s">
        <v>339</v>
      </c>
      <c r="F6" s="29" t="s">
        <v>46</v>
      </c>
      <c r="G6" s="35">
        <v>8.5</v>
      </c>
      <c r="H6" s="35">
        <v>12.75</v>
      </c>
      <c r="I6" s="35" t="e">
        <f>NA()</f>
        <v>#N/A</v>
      </c>
      <c r="K6" s="113" t="s">
        <v>340</v>
      </c>
    </row>
    <row r="7" spans="1:9" ht="19.5" customHeight="1">
      <c r="A7" s="29"/>
      <c r="B7" s="30"/>
      <c r="C7" s="109" t="s">
        <v>639</v>
      </c>
      <c r="D7" s="29"/>
      <c r="E7" s="29" t="s">
        <v>341</v>
      </c>
      <c r="F7" s="29" t="s">
        <v>46</v>
      </c>
      <c r="G7" s="35">
        <v>9</v>
      </c>
      <c r="H7" s="35">
        <v>13.25</v>
      </c>
      <c r="I7" s="35" t="e">
        <f>NA()</f>
        <v>#N/A</v>
      </c>
    </row>
    <row r="8" spans="1:9" ht="19.5" customHeight="1">
      <c r="A8" s="29"/>
      <c r="B8" s="30"/>
      <c r="C8" s="109" t="s">
        <v>342</v>
      </c>
      <c r="D8" s="29"/>
      <c r="E8" s="29" t="s">
        <v>343</v>
      </c>
      <c r="F8" s="29" t="s">
        <v>46</v>
      </c>
      <c r="G8" s="35">
        <v>9</v>
      </c>
      <c r="H8" s="35">
        <v>13.25</v>
      </c>
      <c r="I8" s="35" t="e">
        <f>NA()</f>
        <v>#N/A</v>
      </c>
    </row>
    <row r="9" spans="1:9" ht="25.5">
      <c r="A9" s="29"/>
      <c r="B9" s="30"/>
      <c r="C9" s="109" t="s">
        <v>640</v>
      </c>
      <c r="D9" s="29"/>
      <c r="E9" s="29" t="s">
        <v>344</v>
      </c>
      <c r="F9" s="29" t="s">
        <v>46</v>
      </c>
      <c r="G9" s="35">
        <v>9.5</v>
      </c>
      <c r="H9" s="35">
        <v>13.75</v>
      </c>
      <c r="I9" s="35" t="e">
        <f>NA()</f>
        <v>#N/A</v>
      </c>
    </row>
    <row r="10" spans="1:9" ht="19.5" customHeight="1">
      <c r="A10" s="29"/>
      <c r="B10" s="30"/>
      <c r="C10" s="109" t="s">
        <v>345</v>
      </c>
      <c r="D10" s="29"/>
      <c r="E10" s="29" t="s">
        <v>346</v>
      </c>
      <c r="F10" s="29" t="s">
        <v>46</v>
      </c>
      <c r="G10" s="35" t="e">
        <f>NA()</f>
        <v>#N/A</v>
      </c>
      <c r="H10" s="35" t="e">
        <f>NA()</f>
        <v>#N/A</v>
      </c>
      <c r="I10" s="35" t="e">
        <f>NA()</f>
        <v>#N/A</v>
      </c>
    </row>
    <row r="11" spans="1:9" ht="30" customHeight="1">
      <c r="A11" s="29">
        <v>2</v>
      </c>
      <c r="B11" s="30" t="s">
        <v>347</v>
      </c>
      <c r="C11" s="109"/>
      <c r="D11" s="29"/>
      <c r="E11" s="29"/>
      <c r="F11" s="29"/>
      <c r="G11" s="35"/>
      <c r="H11" s="35"/>
      <c r="I11" s="35"/>
    </row>
    <row r="12" spans="1:11" ht="25.5">
      <c r="A12" s="29"/>
      <c r="B12" s="30"/>
      <c r="C12" s="109" t="s">
        <v>638</v>
      </c>
      <c r="D12" s="29"/>
      <c r="E12" s="29" t="s">
        <v>348</v>
      </c>
      <c r="F12" s="29" t="s">
        <v>46</v>
      </c>
      <c r="G12" s="35">
        <v>20</v>
      </c>
      <c r="H12" s="35">
        <v>30</v>
      </c>
      <c r="I12" s="35" t="e">
        <f>NA()</f>
        <v>#N/A</v>
      </c>
      <c r="K12" s="113" t="s">
        <v>349</v>
      </c>
    </row>
    <row r="13" spans="1:9" ht="24.75" customHeight="1">
      <c r="A13" s="29"/>
      <c r="B13" s="30"/>
      <c r="C13" s="109" t="s">
        <v>641</v>
      </c>
      <c r="D13" s="29"/>
      <c r="E13" s="29" t="s">
        <v>350</v>
      </c>
      <c r="F13" s="29" t="s">
        <v>46</v>
      </c>
      <c r="G13" s="35">
        <v>9.5</v>
      </c>
      <c r="H13" s="35">
        <v>13.75</v>
      </c>
      <c r="I13" s="35" t="e">
        <f>NA()</f>
        <v>#N/A</v>
      </c>
    </row>
    <row r="14" spans="1:9" ht="24.75" customHeight="1">
      <c r="A14" s="29"/>
      <c r="B14" s="30"/>
      <c r="C14" s="109" t="s">
        <v>351</v>
      </c>
      <c r="D14" s="29"/>
      <c r="E14" s="29" t="s">
        <v>352</v>
      </c>
      <c r="F14" s="29" t="s">
        <v>46</v>
      </c>
      <c r="G14" s="35">
        <v>9</v>
      </c>
      <c r="H14" s="35">
        <v>13.25</v>
      </c>
      <c r="I14" s="35" t="e">
        <f>NA()</f>
        <v>#N/A</v>
      </c>
    </row>
    <row r="15" spans="1:9" ht="25.5">
      <c r="A15" s="29"/>
      <c r="B15" s="30"/>
      <c r="C15" s="109" t="s">
        <v>642</v>
      </c>
      <c r="D15" s="29"/>
      <c r="E15" s="29" t="s">
        <v>353</v>
      </c>
      <c r="F15" s="29" t="s">
        <v>46</v>
      </c>
      <c r="G15" s="35">
        <v>10.1</v>
      </c>
      <c r="H15" s="35">
        <v>14.3</v>
      </c>
      <c r="I15" s="35" t="e">
        <f>NA()</f>
        <v>#N/A</v>
      </c>
    </row>
    <row r="16" spans="1:11" ht="24.75" customHeight="1">
      <c r="A16" s="29"/>
      <c r="B16" s="30"/>
      <c r="C16" s="109" t="s">
        <v>354</v>
      </c>
      <c r="D16" s="29"/>
      <c r="E16" s="29" t="s">
        <v>355</v>
      </c>
      <c r="F16" s="29" t="s">
        <v>46</v>
      </c>
      <c r="G16" s="35" t="e">
        <f>NA()</f>
        <v>#N/A</v>
      </c>
      <c r="H16" s="35" t="e">
        <f>NA()</f>
        <v>#N/A</v>
      </c>
      <c r="I16" s="35">
        <v>132</v>
      </c>
      <c r="K16" s="113" t="s">
        <v>356</v>
      </c>
    </row>
    <row r="17" spans="1:9" ht="30" customHeight="1">
      <c r="A17" s="29">
        <v>3</v>
      </c>
      <c r="B17" s="30" t="s">
        <v>357</v>
      </c>
      <c r="C17" s="109"/>
      <c r="D17" s="29"/>
      <c r="E17" s="29"/>
      <c r="F17" s="29"/>
      <c r="G17" s="35"/>
      <c r="H17" s="35"/>
      <c r="I17" s="35"/>
    </row>
    <row r="18" spans="1:11" ht="27.75" customHeight="1">
      <c r="A18" s="29"/>
      <c r="B18" s="30"/>
      <c r="C18" s="109" t="s">
        <v>645</v>
      </c>
      <c r="D18" s="29"/>
      <c r="E18" s="29" t="s">
        <v>358</v>
      </c>
      <c r="F18" s="29" t="s">
        <v>46</v>
      </c>
      <c r="G18" s="35">
        <v>2.91</v>
      </c>
      <c r="H18" s="35">
        <v>4.4</v>
      </c>
      <c r="I18" s="35" t="e">
        <f>NA()</f>
        <v>#N/A</v>
      </c>
      <c r="K18" s="113" t="s">
        <v>516</v>
      </c>
    </row>
    <row r="19" spans="1:11" ht="33" customHeight="1">
      <c r="A19" s="29"/>
      <c r="B19" s="30"/>
      <c r="C19" s="109" t="s">
        <v>646</v>
      </c>
      <c r="D19" s="29"/>
      <c r="E19" s="29" t="s">
        <v>359</v>
      </c>
      <c r="F19" s="29" t="s">
        <v>46</v>
      </c>
      <c r="G19" s="35">
        <v>3.61</v>
      </c>
      <c r="H19" s="35">
        <v>5.43</v>
      </c>
      <c r="I19" s="35" t="e">
        <f>NA()</f>
        <v>#N/A</v>
      </c>
      <c r="K19" s="113" t="s">
        <v>517</v>
      </c>
    </row>
    <row r="20" spans="1:9" ht="25.5" customHeight="1">
      <c r="A20" s="29"/>
      <c r="B20" s="30"/>
      <c r="C20" s="109" t="s">
        <v>360</v>
      </c>
      <c r="D20" s="29"/>
      <c r="E20" s="29" t="s">
        <v>361</v>
      </c>
      <c r="F20" s="29" t="s">
        <v>46</v>
      </c>
      <c r="G20" s="35">
        <v>3.34</v>
      </c>
      <c r="H20" s="35">
        <v>4.83</v>
      </c>
      <c r="I20" s="35" t="e">
        <f>NA()</f>
        <v>#N/A</v>
      </c>
    </row>
    <row r="21" spans="1:11" ht="42.75" customHeight="1">
      <c r="A21" s="29"/>
      <c r="B21" s="30"/>
      <c r="C21" s="109" t="s">
        <v>647</v>
      </c>
      <c r="D21" s="29"/>
      <c r="E21" s="29" t="s">
        <v>362</v>
      </c>
      <c r="F21" s="29" t="s">
        <v>46</v>
      </c>
      <c r="G21" s="35">
        <v>4.05</v>
      </c>
      <c r="H21" s="35">
        <v>8.14</v>
      </c>
      <c r="I21" s="35" t="e">
        <f>NA()</f>
        <v>#N/A</v>
      </c>
      <c r="K21" s="113" t="s">
        <v>538</v>
      </c>
    </row>
    <row r="22" spans="1:9" ht="12" customHeight="1">
      <c r="A22" s="29"/>
      <c r="B22" s="30"/>
      <c r="C22" s="109"/>
      <c r="D22" s="29"/>
      <c r="E22" s="29"/>
      <c r="F22" s="29"/>
      <c r="G22" s="35"/>
      <c r="H22" s="35"/>
      <c r="I22" s="35"/>
    </row>
    <row r="23" spans="1:11" ht="27.75" customHeight="1">
      <c r="A23" s="29"/>
      <c r="B23" s="30"/>
      <c r="C23" s="109" t="s">
        <v>365</v>
      </c>
      <c r="D23" s="29"/>
      <c r="E23" s="29" t="s">
        <v>366</v>
      </c>
      <c r="F23" s="29" t="s">
        <v>46</v>
      </c>
      <c r="G23" s="35">
        <v>2.1</v>
      </c>
      <c r="H23" s="35">
        <v>5.8</v>
      </c>
      <c r="I23" s="35">
        <v>9.95</v>
      </c>
      <c r="K23" s="52" t="s">
        <v>521</v>
      </c>
    </row>
    <row r="24" spans="1:11" ht="27.75" customHeight="1">
      <c r="A24" s="33"/>
      <c r="B24" s="34"/>
      <c r="C24" s="110"/>
      <c r="D24" s="33"/>
      <c r="E24" s="33"/>
      <c r="F24" s="33"/>
      <c r="G24" s="103"/>
      <c r="H24" s="103"/>
      <c r="I24" s="103"/>
      <c r="K24" s="113" t="s">
        <v>522</v>
      </c>
    </row>
    <row r="25" spans="1:9" ht="12" customHeight="1">
      <c r="A25" s="33"/>
      <c r="B25" s="34"/>
      <c r="C25" s="110"/>
      <c r="D25" s="33"/>
      <c r="E25" s="33"/>
      <c r="F25" s="33"/>
      <c r="G25" s="103"/>
      <c r="H25" s="103"/>
      <c r="I25" s="103"/>
    </row>
    <row r="26" spans="1:11" ht="27.75" customHeight="1">
      <c r="A26" s="33"/>
      <c r="B26" s="34"/>
      <c r="C26" s="110" t="s">
        <v>370</v>
      </c>
      <c r="D26" s="33"/>
      <c r="E26" s="33" t="s">
        <v>371</v>
      </c>
      <c r="F26" s="33" t="s">
        <v>46</v>
      </c>
      <c r="G26" s="103">
        <v>2.75</v>
      </c>
      <c r="H26" s="103">
        <v>6.5</v>
      </c>
      <c r="I26" s="103"/>
      <c r="K26" s="113" t="s">
        <v>539</v>
      </c>
    </row>
    <row r="27" spans="1:9" ht="30" customHeight="1">
      <c r="A27" s="29">
        <v>4</v>
      </c>
      <c r="B27" s="30" t="s">
        <v>372</v>
      </c>
      <c r="C27" s="109"/>
      <c r="D27" s="29"/>
      <c r="E27" s="29"/>
      <c r="F27" s="29"/>
      <c r="G27" s="35"/>
      <c r="H27" s="35"/>
      <c r="I27" s="35"/>
    </row>
    <row r="28" spans="1:11" ht="25.5">
      <c r="A28" s="29"/>
      <c r="B28" s="30"/>
      <c r="C28" s="109" t="s">
        <v>648</v>
      </c>
      <c r="D28" s="29"/>
      <c r="E28" s="29" t="s">
        <v>373</v>
      </c>
      <c r="F28" s="29" t="s">
        <v>46</v>
      </c>
      <c r="G28" s="35">
        <v>5.1</v>
      </c>
      <c r="H28" s="35">
        <v>6.95</v>
      </c>
      <c r="I28" s="35">
        <v>14.3</v>
      </c>
      <c r="K28" s="113" t="s">
        <v>701</v>
      </c>
    </row>
    <row r="29" spans="1:9" ht="24.75" customHeight="1">
      <c r="A29" s="29"/>
      <c r="B29" s="30"/>
      <c r="C29" s="109" t="s">
        <v>649</v>
      </c>
      <c r="D29" s="29"/>
      <c r="E29" s="29" t="s">
        <v>374</v>
      </c>
      <c r="F29" s="29" t="s">
        <v>46</v>
      </c>
      <c r="G29" s="35">
        <v>6.32</v>
      </c>
      <c r="H29" s="35">
        <v>8.76</v>
      </c>
      <c r="I29" s="35" t="e">
        <f>NA()</f>
        <v>#N/A</v>
      </c>
    </row>
    <row r="30" spans="1:11" ht="24.75" customHeight="1">
      <c r="A30" s="29"/>
      <c r="B30" s="30"/>
      <c r="C30" s="109" t="s">
        <v>375</v>
      </c>
      <c r="D30" s="29"/>
      <c r="E30" s="29" t="s">
        <v>376</v>
      </c>
      <c r="F30" s="29" t="s">
        <v>46</v>
      </c>
      <c r="G30" s="35">
        <v>5.1</v>
      </c>
      <c r="H30" s="35">
        <v>10.6</v>
      </c>
      <c r="I30" s="35" t="e">
        <f>NA()</f>
        <v>#N/A</v>
      </c>
      <c r="K30" s="113" t="s">
        <v>518</v>
      </c>
    </row>
    <row r="31" spans="1:11" ht="30" customHeight="1">
      <c r="A31" s="29"/>
      <c r="B31" s="30"/>
      <c r="C31" s="109" t="s">
        <v>650</v>
      </c>
      <c r="D31" s="29"/>
      <c r="E31" s="29" t="s">
        <v>377</v>
      </c>
      <c r="F31" s="29" t="s">
        <v>46</v>
      </c>
      <c r="G31" s="35">
        <v>5.73</v>
      </c>
      <c r="H31" s="35">
        <v>17.3</v>
      </c>
      <c r="I31" s="35" t="e">
        <f>NA()</f>
        <v>#N/A</v>
      </c>
      <c r="K31" s="113" t="s">
        <v>519</v>
      </c>
    </row>
    <row r="32" spans="1:11" ht="24.75" customHeight="1">
      <c r="A32" s="29"/>
      <c r="B32" s="30"/>
      <c r="C32" s="109" t="s">
        <v>378</v>
      </c>
      <c r="D32" s="29"/>
      <c r="E32" s="29" t="s">
        <v>379</v>
      </c>
      <c r="F32" s="29" t="s">
        <v>46</v>
      </c>
      <c r="G32" s="35" t="e">
        <f>NA()</f>
        <v>#N/A</v>
      </c>
      <c r="H32" s="35" t="e">
        <f>NA()</f>
        <v>#N/A</v>
      </c>
      <c r="I32" s="35">
        <v>14.3</v>
      </c>
      <c r="K32" s="113" t="s">
        <v>540</v>
      </c>
    </row>
    <row r="33" spans="1:9" ht="30" customHeight="1">
      <c r="A33" s="29"/>
      <c r="B33" s="30" t="s">
        <v>380</v>
      </c>
      <c r="C33" s="109"/>
      <c r="D33" s="29"/>
      <c r="E33" s="29"/>
      <c r="F33" s="29"/>
      <c r="G33" s="35"/>
      <c r="H33" s="35"/>
      <c r="I33" s="35"/>
    </row>
    <row r="34" spans="1:11" ht="24.75" customHeight="1">
      <c r="A34" s="29"/>
      <c r="B34" s="29"/>
      <c r="C34" s="109" t="s">
        <v>381</v>
      </c>
      <c r="D34" s="29"/>
      <c r="E34" s="29" t="s">
        <v>382</v>
      </c>
      <c r="F34" s="29" t="s">
        <v>383</v>
      </c>
      <c r="G34" s="104">
        <v>0.9</v>
      </c>
      <c r="H34" s="35">
        <v>1.8</v>
      </c>
      <c r="I34" s="35" t="e">
        <f>NA()</f>
        <v>#N/A</v>
      </c>
      <c r="K34" s="113" t="s">
        <v>384</v>
      </c>
    </row>
    <row r="35" spans="1:9" ht="24.75" customHeight="1">
      <c r="A35" s="29"/>
      <c r="B35" s="29"/>
      <c r="C35" s="109" t="s">
        <v>385</v>
      </c>
      <c r="D35" s="29"/>
      <c r="E35" s="29" t="s">
        <v>386</v>
      </c>
      <c r="F35" s="29" t="s">
        <v>383</v>
      </c>
      <c r="G35" s="35">
        <v>4.3</v>
      </c>
      <c r="H35" s="35"/>
      <c r="I35" s="35" t="e">
        <f>NA()</f>
        <v>#N/A</v>
      </c>
    </row>
    <row r="36" spans="1:9" ht="24.75" customHeight="1">
      <c r="A36" s="29"/>
      <c r="B36" s="29"/>
      <c r="C36" s="109" t="s">
        <v>387</v>
      </c>
      <c r="D36" s="29"/>
      <c r="E36" s="29" t="s">
        <v>388</v>
      </c>
      <c r="F36" s="29" t="s">
        <v>383</v>
      </c>
      <c r="G36" s="35">
        <v>5.35</v>
      </c>
      <c r="H36" s="35"/>
      <c r="I36" s="35" t="e">
        <f>NA()</f>
        <v>#N/A</v>
      </c>
    </row>
    <row r="37" spans="1:9" ht="24.75" customHeight="1">
      <c r="A37" s="29"/>
      <c r="B37" s="29"/>
      <c r="C37" s="109" t="s">
        <v>389</v>
      </c>
      <c r="D37" s="29"/>
      <c r="E37" s="29" t="s">
        <v>390</v>
      </c>
      <c r="F37" s="29" t="s">
        <v>383</v>
      </c>
      <c r="G37" s="35"/>
      <c r="H37" s="35"/>
      <c r="I37" s="35" t="e">
        <f>NA()</f>
        <v>#N/A</v>
      </c>
    </row>
    <row r="38" spans="1:11" ht="24.75" customHeight="1">
      <c r="A38" s="29"/>
      <c r="B38" s="29"/>
      <c r="C38" s="109" t="s">
        <v>712</v>
      </c>
      <c r="D38" s="29"/>
      <c r="E38" s="29" t="s">
        <v>713</v>
      </c>
      <c r="F38" s="29" t="s">
        <v>170</v>
      </c>
      <c r="G38" s="35">
        <v>7.92</v>
      </c>
      <c r="H38" s="35"/>
      <c r="I38" s="35"/>
      <c r="K38" s="113" t="s">
        <v>714</v>
      </c>
    </row>
    <row r="39" spans="1:9" ht="24.75" customHeight="1">
      <c r="A39" s="33"/>
      <c r="B39" s="33"/>
      <c r="C39" s="110" t="s">
        <v>392</v>
      </c>
      <c r="D39" s="33"/>
      <c r="E39" s="33" t="s">
        <v>76</v>
      </c>
      <c r="F39" s="33" t="s">
        <v>82</v>
      </c>
      <c r="G39" s="103">
        <v>230</v>
      </c>
      <c r="H39" s="103">
        <v>260</v>
      </c>
      <c r="I39" s="35" t="e">
        <f>NA()</f>
        <v>#N/A</v>
      </c>
    </row>
    <row r="40" spans="1:11" ht="24.75" customHeight="1">
      <c r="A40" s="33"/>
      <c r="B40" s="33"/>
      <c r="C40" s="110" t="s">
        <v>391</v>
      </c>
      <c r="D40" s="33"/>
      <c r="E40" s="33" t="s">
        <v>75</v>
      </c>
      <c r="F40" s="33" t="s">
        <v>170</v>
      </c>
      <c r="G40" s="103">
        <v>0.75</v>
      </c>
      <c r="H40" s="103">
        <v>1</v>
      </c>
      <c r="I40" s="35" t="e">
        <f>NA()</f>
        <v>#N/A</v>
      </c>
      <c r="K40" s="114" t="s">
        <v>393</v>
      </c>
    </row>
    <row r="41" spans="1:11" ht="24.75" customHeight="1">
      <c r="A41" s="33"/>
      <c r="B41" s="33"/>
      <c r="C41" s="15" t="s">
        <v>707</v>
      </c>
      <c r="E41" s="15" t="s">
        <v>708</v>
      </c>
      <c r="F41" s="15" t="s">
        <v>170</v>
      </c>
      <c r="G41" s="15">
        <v>0.6</v>
      </c>
      <c r="H41" s="15">
        <v>1.2</v>
      </c>
      <c r="I41" s="15"/>
      <c r="K41" s="114" t="s">
        <v>709</v>
      </c>
    </row>
    <row r="42" spans="1:11" ht="30" customHeight="1">
      <c r="A42" s="33"/>
      <c r="B42" s="34" t="s">
        <v>394</v>
      </c>
      <c r="C42" s="110"/>
      <c r="D42" s="33"/>
      <c r="E42" s="33"/>
      <c r="F42" s="33"/>
      <c r="G42" s="103"/>
      <c r="H42" s="103"/>
      <c r="I42" s="103"/>
      <c r="K42" s="114" t="s">
        <v>710</v>
      </c>
    </row>
    <row r="43" spans="1:11" ht="42.75" customHeight="1">
      <c r="A43" s="33"/>
      <c r="B43" s="33"/>
      <c r="C43" s="110" t="s">
        <v>395</v>
      </c>
      <c r="D43" s="33"/>
      <c r="E43" s="33" t="s">
        <v>77</v>
      </c>
      <c r="F43" s="33" t="s">
        <v>170</v>
      </c>
      <c r="G43" s="103">
        <v>480</v>
      </c>
      <c r="H43" s="103">
        <v>1590</v>
      </c>
      <c r="I43" s="35" t="e">
        <f>NA()</f>
        <v>#N/A</v>
      </c>
      <c r="K43" s="114" t="s">
        <v>541</v>
      </c>
    </row>
    <row r="44" spans="1:11" ht="45" customHeight="1">
      <c r="A44" s="33"/>
      <c r="B44" s="33"/>
      <c r="C44" s="110" t="s">
        <v>396</v>
      </c>
      <c r="D44" s="33"/>
      <c r="E44" s="33" t="s">
        <v>78</v>
      </c>
      <c r="F44" s="33" t="s">
        <v>46</v>
      </c>
      <c r="G44" s="103"/>
      <c r="H44" s="103">
        <v>185</v>
      </c>
      <c r="I44" s="35">
        <v>55</v>
      </c>
      <c r="K44" s="114" t="s">
        <v>542</v>
      </c>
    </row>
    <row r="45" spans="1:11" ht="12.75">
      <c r="A45" s="33"/>
      <c r="B45" s="33"/>
      <c r="C45" s="110"/>
      <c r="D45" s="33"/>
      <c r="E45" s="33"/>
      <c r="F45" s="33"/>
      <c r="G45" s="103"/>
      <c r="H45" s="103"/>
      <c r="I45" s="103"/>
      <c r="J45" s="19"/>
      <c r="K45" s="114"/>
    </row>
    <row r="46" spans="1:11" ht="12.75">
      <c r="A46" s="33"/>
      <c r="B46" s="33"/>
      <c r="C46" s="110"/>
      <c r="D46" s="33"/>
      <c r="E46" s="33"/>
      <c r="F46" s="33"/>
      <c r="G46" s="103"/>
      <c r="H46" s="103"/>
      <c r="I46" s="103"/>
      <c r="J46" s="19"/>
      <c r="K46" s="114"/>
    </row>
    <row r="47" spans="1:11" ht="12.75">
      <c r="A47" s="33"/>
      <c r="B47" s="33"/>
      <c r="C47" s="110"/>
      <c r="D47" s="33"/>
      <c r="E47" s="33"/>
      <c r="F47" s="33"/>
      <c r="G47" s="103"/>
      <c r="H47" s="103"/>
      <c r="I47" s="103"/>
      <c r="J47" s="19"/>
      <c r="K47" s="114"/>
    </row>
    <row r="48" spans="1:11" ht="12.75">
      <c r="A48" s="33"/>
      <c r="B48" s="33"/>
      <c r="C48" s="110"/>
      <c r="D48" s="33"/>
      <c r="E48" s="33"/>
      <c r="F48" s="33"/>
      <c r="G48" s="103"/>
      <c r="H48" s="103"/>
      <c r="I48" s="103"/>
      <c r="J48" s="19"/>
      <c r="K48" s="114"/>
    </row>
    <row r="49" spans="1:11" ht="12.75">
      <c r="A49" s="33"/>
      <c r="B49" s="33"/>
      <c r="C49" s="110"/>
      <c r="D49" s="33"/>
      <c r="E49" s="33"/>
      <c r="F49" s="33"/>
      <c r="G49" s="103"/>
      <c r="H49" s="103"/>
      <c r="I49" s="103"/>
      <c r="J49" s="19"/>
      <c r="K49" s="114"/>
    </row>
    <row r="50" spans="1:9" ht="12.75">
      <c r="A50" s="29"/>
      <c r="B50" s="29"/>
      <c r="C50" s="109"/>
      <c r="D50" s="29"/>
      <c r="E50" s="29"/>
      <c r="F50" s="29"/>
      <c r="G50" s="35"/>
      <c r="H50" s="35"/>
      <c r="I50" s="35"/>
    </row>
    <row r="51" spans="1:9" ht="30" customHeight="1">
      <c r="A51" s="29">
        <v>5</v>
      </c>
      <c r="B51" s="30" t="s">
        <v>397</v>
      </c>
      <c r="C51" s="109"/>
      <c r="D51" s="29"/>
      <c r="E51" s="29"/>
      <c r="F51" s="29"/>
      <c r="G51" s="35"/>
      <c r="H51" s="35"/>
      <c r="I51" s="35"/>
    </row>
    <row r="52" spans="1:9" ht="24.75" customHeight="1">
      <c r="A52" s="29"/>
      <c r="B52" s="30"/>
      <c r="C52" s="109" t="s">
        <v>398</v>
      </c>
      <c r="D52" s="29"/>
      <c r="E52" s="29" t="s">
        <v>399</v>
      </c>
      <c r="F52" s="29" t="s">
        <v>46</v>
      </c>
      <c r="G52" s="35">
        <v>270</v>
      </c>
      <c r="H52" s="35">
        <v>540</v>
      </c>
      <c r="I52" s="35" t="e">
        <f>NA()</f>
        <v>#N/A</v>
      </c>
    </row>
    <row r="53" spans="1:9" ht="24.75" customHeight="1">
      <c r="A53" s="29"/>
      <c r="B53" s="30"/>
      <c r="C53" s="109" t="s">
        <v>400</v>
      </c>
      <c r="D53" s="29"/>
      <c r="E53" s="29" t="s">
        <v>401</v>
      </c>
      <c r="F53" s="29" t="s">
        <v>46</v>
      </c>
      <c r="G53" s="35">
        <v>212</v>
      </c>
      <c r="H53" s="35">
        <v>318</v>
      </c>
      <c r="I53" s="35" t="e">
        <f>NA()</f>
        <v>#N/A</v>
      </c>
    </row>
    <row r="54" spans="1:9" ht="24.75" customHeight="1">
      <c r="A54" s="29"/>
      <c r="B54" s="30"/>
      <c r="C54" s="109" t="s">
        <v>402</v>
      </c>
      <c r="D54" s="29"/>
      <c r="E54" s="29" t="s">
        <v>403</v>
      </c>
      <c r="F54" s="29" t="s">
        <v>46</v>
      </c>
      <c r="G54" s="35">
        <v>318</v>
      </c>
      <c r="H54" s="35">
        <v>1590</v>
      </c>
      <c r="I54" s="35" t="e">
        <f>NA()</f>
        <v>#N/A</v>
      </c>
    </row>
    <row r="55" spans="1:9" ht="24.75" customHeight="1">
      <c r="A55" s="29"/>
      <c r="B55" s="30"/>
      <c r="C55" s="109" t="s">
        <v>404</v>
      </c>
      <c r="D55" s="29"/>
      <c r="E55" s="29" t="s">
        <v>405</v>
      </c>
      <c r="F55" s="29" t="s">
        <v>46</v>
      </c>
      <c r="G55" s="35">
        <v>265</v>
      </c>
      <c r="H55" s="35">
        <v>370</v>
      </c>
      <c r="I55" s="35" t="e">
        <f>NA()</f>
        <v>#N/A</v>
      </c>
    </row>
    <row r="56" spans="1:9" ht="30" customHeight="1">
      <c r="A56" s="29">
        <v>6</v>
      </c>
      <c r="B56" s="30" t="s">
        <v>406</v>
      </c>
      <c r="C56" s="109"/>
      <c r="D56" s="29"/>
      <c r="E56" s="29"/>
      <c r="F56" s="29"/>
      <c r="G56" s="35"/>
      <c r="H56" s="35"/>
      <c r="I56" s="35"/>
    </row>
    <row r="57" spans="1:9" ht="24.75" customHeight="1">
      <c r="A57" s="29"/>
      <c r="B57" s="30"/>
      <c r="C57" s="109" t="s">
        <v>407</v>
      </c>
      <c r="D57" s="29"/>
      <c r="E57" s="29" t="s">
        <v>408</v>
      </c>
      <c r="F57" s="29" t="s">
        <v>68</v>
      </c>
      <c r="G57" s="35">
        <v>1450</v>
      </c>
      <c r="H57" s="35">
        <v>4500</v>
      </c>
      <c r="I57" s="35" t="e">
        <f>NA()</f>
        <v>#N/A</v>
      </c>
    </row>
    <row r="58" spans="1:9" ht="24.75" customHeight="1">
      <c r="A58" s="29"/>
      <c r="B58" s="30"/>
      <c r="C58" s="109" t="s">
        <v>409</v>
      </c>
      <c r="D58" s="29"/>
      <c r="E58" s="29" t="s">
        <v>410</v>
      </c>
      <c r="F58" s="29" t="s">
        <v>68</v>
      </c>
      <c r="G58" s="35">
        <v>1680</v>
      </c>
      <c r="H58" s="35">
        <v>5050</v>
      </c>
      <c r="I58" s="35" t="e">
        <f>NA()</f>
        <v>#N/A</v>
      </c>
    </row>
    <row r="59" spans="1:9" ht="24.75" customHeight="1">
      <c r="A59" s="29"/>
      <c r="B59" s="30"/>
      <c r="C59" s="109" t="s">
        <v>411</v>
      </c>
      <c r="D59" s="29"/>
      <c r="E59" s="29" t="s">
        <v>412</v>
      </c>
      <c r="F59" s="29" t="s">
        <v>68</v>
      </c>
      <c r="G59" s="35">
        <v>10000</v>
      </c>
      <c r="H59" s="35">
        <v>12000</v>
      </c>
      <c r="I59" s="35" t="e">
        <f>NA()</f>
        <v>#N/A</v>
      </c>
    </row>
    <row r="60" spans="1:9" ht="24.75" customHeight="1">
      <c r="A60" s="29"/>
      <c r="B60" s="30"/>
      <c r="C60" s="109" t="s">
        <v>413</v>
      </c>
      <c r="D60" s="29"/>
      <c r="E60" s="29" t="s">
        <v>414</v>
      </c>
      <c r="F60" s="29" t="s">
        <v>68</v>
      </c>
      <c r="G60" s="35">
        <v>10000</v>
      </c>
      <c r="H60" s="35">
        <v>12000</v>
      </c>
      <c r="I60" s="35" t="e">
        <f>NA()</f>
        <v>#N/A</v>
      </c>
    </row>
    <row r="61" spans="1:9" ht="24.75" customHeight="1">
      <c r="A61" s="29"/>
      <c r="B61" s="30"/>
      <c r="C61" s="109" t="s">
        <v>415</v>
      </c>
      <c r="D61" s="29"/>
      <c r="E61" s="29" t="s">
        <v>416</v>
      </c>
      <c r="F61" s="29" t="s">
        <v>68</v>
      </c>
      <c r="G61" s="35">
        <v>50000</v>
      </c>
      <c r="H61" s="35">
        <v>75000</v>
      </c>
      <c r="I61" s="35" t="e">
        <f>NA()</f>
        <v>#N/A</v>
      </c>
    </row>
    <row r="62" spans="1:9" ht="24.75" customHeight="1">
      <c r="A62" s="29">
        <v>7</v>
      </c>
      <c r="B62" s="30" t="s">
        <v>236</v>
      </c>
      <c r="C62" s="109"/>
      <c r="D62" s="29"/>
      <c r="E62" s="29"/>
      <c r="F62" s="29"/>
      <c r="G62" s="35"/>
      <c r="H62" s="35"/>
      <c r="I62" s="35"/>
    </row>
    <row r="63" spans="1:9" ht="24.75" customHeight="1">
      <c r="A63" s="29"/>
      <c r="B63" s="30"/>
      <c r="C63" s="109" t="s">
        <v>417</v>
      </c>
      <c r="D63" s="29"/>
      <c r="E63" s="29" t="s">
        <v>418</v>
      </c>
      <c r="F63" s="29" t="s">
        <v>44</v>
      </c>
      <c r="G63" s="35">
        <v>3000</v>
      </c>
      <c r="H63" s="35">
        <v>6000</v>
      </c>
      <c r="I63" s="35" t="e">
        <f>NA()</f>
        <v>#N/A</v>
      </c>
    </row>
    <row r="64" spans="1:9" ht="24.75" customHeight="1">
      <c r="A64" s="29"/>
      <c r="B64" s="30"/>
      <c r="C64" s="109" t="s">
        <v>419</v>
      </c>
      <c r="D64" s="29"/>
      <c r="E64" s="29" t="s">
        <v>420</v>
      </c>
      <c r="F64" s="29" t="s">
        <v>44</v>
      </c>
      <c r="G64" s="35">
        <v>5000</v>
      </c>
      <c r="H64" s="35">
        <v>9000</v>
      </c>
      <c r="I64" s="35" t="e">
        <f>NA()</f>
        <v>#N/A</v>
      </c>
    </row>
    <row r="65" spans="1:9" ht="30" customHeight="1">
      <c r="A65" s="29">
        <v>8</v>
      </c>
      <c r="B65" s="30" t="s">
        <v>421</v>
      </c>
      <c r="C65" s="109"/>
      <c r="D65" s="29"/>
      <c r="E65" s="29"/>
      <c r="F65" s="29"/>
      <c r="G65" s="35"/>
      <c r="H65" s="35"/>
      <c r="I65" s="35"/>
    </row>
    <row r="66" spans="1:11" ht="47.25" customHeight="1">
      <c r="A66" s="29"/>
      <c r="B66" s="30"/>
      <c r="C66" s="109" t="s">
        <v>422</v>
      </c>
      <c r="D66" s="29"/>
      <c r="E66" s="29" t="s">
        <v>423</v>
      </c>
      <c r="F66" s="29" t="s">
        <v>42</v>
      </c>
      <c r="G66" s="35">
        <v>0.5</v>
      </c>
      <c r="H66" s="35">
        <v>5</v>
      </c>
      <c r="I66" s="35" t="e">
        <f>NA()</f>
        <v>#N/A</v>
      </c>
      <c r="K66" s="113" t="s">
        <v>543</v>
      </c>
    </row>
    <row r="67" spans="1:11" ht="32.25" customHeight="1">
      <c r="A67" s="29"/>
      <c r="B67" s="30"/>
      <c r="C67" s="109" t="s">
        <v>424</v>
      </c>
      <c r="D67" s="29"/>
      <c r="E67" s="29" t="s">
        <v>425</v>
      </c>
      <c r="F67" s="29" t="s">
        <v>42</v>
      </c>
      <c r="G67" s="35">
        <v>1</v>
      </c>
      <c r="H67" s="35">
        <v>200</v>
      </c>
      <c r="I67" s="35" t="e">
        <f>NA()</f>
        <v>#N/A</v>
      </c>
      <c r="K67" s="113" t="s">
        <v>544</v>
      </c>
    </row>
    <row r="68" spans="1:11" ht="24.75" customHeight="1">
      <c r="A68" s="29"/>
      <c r="B68" s="30"/>
      <c r="C68" s="109"/>
      <c r="D68" s="29"/>
      <c r="E68" s="29"/>
      <c r="F68" s="29"/>
      <c r="G68" s="35"/>
      <c r="H68" s="35"/>
      <c r="I68" s="35"/>
      <c r="K68" s="113" t="s">
        <v>426</v>
      </c>
    </row>
    <row r="69" spans="1:9" ht="30" customHeight="1">
      <c r="A69" s="29">
        <v>9</v>
      </c>
      <c r="B69" s="30" t="s">
        <v>427</v>
      </c>
      <c r="C69" s="109"/>
      <c r="D69" s="29"/>
      <c r="E69" s="29" t="s">
        <v>428</v>
      </c>
      <c r="F69" s="29" t="s">
        <v>46</v>
      </c>
      <c r="G69" s="35">
        <v>5</v>
      </c>
      <c r="H69" s="35">
        <v>15</v>
      </c>
      <c r="I69" s="35" t="e">
        <f>NA()</f>
        <v>#N/A</v>
      </c>
    </row>
    <row r="70" spans="1:9" ht="30" customHeight="1">
      <c r="A70" s="29">
        <v>10</v>
      </c>
      <c r="B70" s="30" t="s">
        <v>41</v>
      </c>
      <c r="C70" s="109"/>
      <c r="D70" s="29"/>
      <c r="E70" s="29" t="s">
        <v>84</v>
      </c>
      <c r="F70" s="29" t="s">
        <v>42</v>
      </c>
      <c r="G70" s="35">
        <v>10</v>
      </c>
      <c r="H70" s="35">
        <v>150</v>
      </c>
      <c r="I70" s="35" t="e">
        <f>NA()</f>
        <v>#N/A</v>
      </c>
    </row>
    <row r="71" spans="1:9" ht="30" customHeight="1">
      <c r="A71" s="29">
        <v>11</v>
      </c>
      <c r="B71" s="30" t="s">
        <v>43</v>
      </c>
      <c r="C71" s="109"/>
      <c r="D71" s="29"/>
      <c r="E71" s="29" t="s">
        <v>330</v>
      </c>
      <c r="F71" s="29" t="s">
        <v>44</v>
      </c>
      <c r="G71" s="35">
        <v>10</v>
      </c>
      <c r="H71" s="35">
        <v>30</v>
      </c>
      <c r="I71" s="35" t="e">
        <f>NA()</f>
        <v>#N/A</v>
      </c>
    </row>
    <row r="72" spans="1:9" ht="30" customHeight="1">
      <c r="A72" s="29">
        <v>12</v>
      </c>
      <c r="B72" s="30" t="s">
        <v>429</v>
      </c>
      <c r="C72" s="109"/>
      <c r="D72" s="29"/>
      <c r="E72" s="29" t="s">
        <v>430</v>
      </c>
      <c r="F72" s="29" t="s">
        <v>46</v>
      </c>
      <c r="G72" s="35">
        <v>10</v>
      </c>
      <c r="H72" s="35">
        <v>20</v>
      </c>
      <c r="I72" s="35" t="e">
        <f>NA()</f>
        <v>#N/A</v>
      </c>
    </row>
    <row r="73" spans="1:9" ht="30" customHeight="1">
      <c r="A73" s="29"/>
      <c r="B73" s="30" t="s">
        <v>431</v>
      </c>
      <c r="C73" s="109"/>
      <c r="D73" s="29"/>
      <c r="E73" s="29"/>
      <c r="F73" s="29"/>
      <c r="G73" s="35"/>
      <c r="H73" s="35"/>
      <c r="I73" s="35"/>
    </row>
    <row r="74" spans="1:9" ht="30" customHeight="1">
      <c r="A74" s="29">
        <v>13</v>
      </c>
      <c r="B74" s="30" t="s">
        <v>432</v>
      </c>
      <c r="C74" s="109"/>
      <c r="D74" s="29"/>
      <c r="E74" s="29"/>
      <c r="F74" s="29"/>
      <c r="G74" s="35"/>
      <c r="H74" s="35"/>
      <c r="I74" s="35"/>
    </row>
    <row r="75" spans="1:9" ht="39" customHeight="1">
      <c r="A75" s="29"/>
      <c r="B75" s="30"/>
      <c r="C75" s="109" t="s">
        <v>651</v>
      </c>
      <c r="D75" s="29"/>
      <c r="E75" s="29" t="s">
        <v>433</v>
      </c>
      <c r="F75" s="29" t="s">
        <v>46</v>
      </c>
      <c r="G75" s="35">
        <v>9.95</v>
      </c>
      <c r="H75" s="35">
        <v>14.85</v>
      </c>
      <c r="I75" s="35" t="e">
        <f>NA()</f>
        <v>#N/A</v>
      </c>
    </row>
    <row r="76" spans="1:11" ht="24.75" customHeight="1">
      <c r="A76" s="29"/>
      <c r="B76" s="30"/>
      <c r="C76" s="109" t="s">
        <v>434</v>
      </c>
      <c r="D76" s="29"/>
      <c r="E76" s="29" t="s">
        <v>435</v>
      </c>
      <c r="F76" s="29" t="s">
        <v>46</v>
      </c>
      <c r="G76" s="35">
        <v>10.1</v>
      </c>
      <c r="H76" s="35">
        <v>15.4</v>
      </c>
      <c r="I76" s="35" t="e">
        <f>NA()</f>
        <v>#N/A</v>
      </c>
      <c r="K76" s="113" t="s">
        <v>523</v>
      </c>
    </row>
    <row r="77" spans="1:11" ht="30" customHeight="1">
      <c r="A77" s="29"/>
      <c r="B77" s="30"/>
      <c r="C77" s="109" t="s">
        <v>652</v>
      </c>
      <c r="D77" s="29"/>
      <c r="E77" s="29" t="s">
        <v>436</v>
      </c>
      <c r="F77" s="29" t="s">
        <v>46</v>
      </c>
      <c r="G77" s="35">
        <v>3.82</v>
      </c>
      <c r="H77" s="35">
        <v>5.25</v>
      </c>
      <c r="I77" s="35" t="e">
        <f>NA()</f>
        <v>#N/A</v>
      </c>
      <c r="K77" s="113" t="s">
        <v>524</v>
      </c>
    </row>
    <row r="78" spans="1:11" ht="25.5">
      <c r="A78" s="29"/>
      <c r="B78" s="30"/>
      <c r="C78" s="109"/>
      <c r="D78" s="29"/>
      <c r="E78" s="29"/>
      <c r="F78" s="29"/>
      <c r="G78" s="35"/>
      <c r="H78" s="35"/>
      <c r="I78" s="35"/>
      <c r="K78" s="113" t="s">
        <v>545</v>
      </c>
    </row>
    <row r="79" spans="1:9" ht="24.75" customHeight="1">
      <c r="A79" s="29"/>
      <c r="B79" s="30"/>
      <c r="C79" s="109" t="s">
        <v>437</v>
      </c>
      <c r="D79" s="29"/>
      <c r="E79" s="29" t="s">
        <v>438</v>
      </c>
      <c r="F79" s="29" t="s">
        <v>46</v>
      </c>
      <c r="G79" s="35">
        <v>4.25</v>
      </c>
      <c r="H79" s="35">
        <v>5.68</v>
      </c>
      <c r="I79" s="35" t="e">
        <f>NA()</f>
        <v>#N/A</v>
      </c>
    </row>
    <row r="80" spans="1:9" ht="24.75" customHeight="1">
      <c r="A80" s="29"/>
      <c r="B80" s="30"/>
      <c r="C80" s="109" t="s">
        <v>439</v>
      </c>
      <c r="D80" s="29"/>
      <c r="E80" s="29" t="s">
        <v>440</v>
      </c>
      <c r="F80" s="29" t="s">
        <v>46</v>
      </c>
      <c r="G80" s="35" t="e">
        <f>NA()</f>
        <v>#N/A</v>
      </c>
      <c r="H80" s="35" t="e">
        <f>NA()</f>
        <v>#N/A</v>
      </c>
      <c r="I80" s="35" t="e">
        <f>NA()</f>
        <v>#N/A</v>
      </c>
    </row>
    <row r="81" spans="1:9" ht="30" customHeight="1">
      <c r="A81" s="29">
        <v>14</v>
      </c>
      <c r="B81" s="30" t="s">
        <v>441</v>
      </c>
      <c r="C81" s="109"/>
      <c r="D81" s="29"/>
      <c r="E81" s="29" t="s">
        <v>442</v>
      </c>
      <c r="F81" s="29" t="s">
        <v>82</v>
      </c>
      <c r="G81" s="35">
        <v>8</v>
      </c>
      <c r="H81" s="35">
        <v>12</v>
      </c>
      <c r="I81" s="35" t="e">
        <f>NA()</f>
        <v>#N/A</v>
      </c>
    </row>
    <row r="82" spans="1:11" ht="30" customHeight="1">
      <c r="A82" s="29">
        <v>15</v>
      </c>
      <c r="B82" s="30" t="s">
        <v>443</v>
      </c>
      <c r="C82" s="109"/>
      <c r="D82" s="29"/>
      <c r="E82" s="29" t="s">
        <v>444</v>
      </c>
      <c r="F82" s="29" t="s">
        <v>82</v>
      </c>
      <c r="G82" s="35">
        <v>270</v>
      </c>
      <c r="H82" s="35">
        <v>450</v>
      </c>
      <c r="I82" s="35" t="e">
        <f>NA()</f>
        <v>#N/A</v>
      </c>
      <c r="K82" s="113" t="s">
        <v>525</v>
      </c>
    </row>
    <row r="83" spans="1:11" ht="30" customHeight="1">
      <c r="A83" s="29"/>
      <c r="B83" s="30"/>
      <c r="C83" s="109"/>
      <c r="D83" s="29"/>
      <c r="E83" s="29"/>
      <c r="F83" s="29"/>
      <c r="G83" s="35"/>
      <c r="H83" s="35"/>
      <c r="I83" s="35"/>
      <c r="K83" s="113" t="s">
        <v>526</v>
      </c>
    </row>
    <row r="84" spans="1:11" ht="30" customHeight="1">
      <c r="A84" s="29">
        <v>16</v>
      </c>
      <c r="B84" s="30" t="s">
        <v>111</v>
      </c>
      <c r="C84" s="109"/>
      <c r="D84" s="29"/>
      <c r="E84" s="29" t="s">
        <v>86</v>
      </c>
      <c r="F84" s="29" t="s">
        <v>46</v>
      </c>
      <c r="G84" s="35">
        <v>180</v>
      </c>
      <c r="H84" s="35">
        <v>218</v>
      </c>
      <c r="I84" s="35" t="e">
        <f>NA()</f>
        <v>#N/A</v>
      </c>
      <c r="K84" s="113" t="s">
        <v>527</v>
      </c>
    </row>
    <row r="85" spans="1:9" ht="30" customHeight="1">
      <c r="A85" s="29">
        <v>17</v>
      </c>
      <c r="B85" s="30" t="s">
        <v>445</v>
      </c>
      <c r="C85" s="109"/>
      <c r="D85" s="29"/>
      <c r="E85" s="29"/>
      <c r="F85" s="29"/>
      <c r="G85" s="35"/>
      <c r="H85" s="35"/>
      <c r="I85" s="35"/>
    </row>
    <row r="86" spans="1:11" ht="24.75" customHeight="1">
      <c r="A86" s="29"/>
      <c r="B86" s="30"/>
      <c r="C86" s="109" t="s">
        <v>446</v>
      </c>
      <c r="D86" s="29"/>
      <c r="E86" s="29" t="s">
        <v>447</v>
      </c>
      <c r="F86" s="29" t="s">
        <v>46</v>
      </c>
      <c r="G86" s="35">
        <v>0.77</v>
      </c>
      <c r="H86" s="35">
        <v>1.77</v>
      </c>
      <c r="I86" s="35" t="e">
        <f>NA()</f>
        <v>#N/A</v>
      </c>
      <c r="K86" s="113" t="s">
        <v>528</v>
      </c>
    </row>
    <row r="87" spans="1:11" ht="24.75" customHeight="1">
      <c r="A87" s="29"/>
      <c r="B87" s="30"/>
      <c r="C87" s="109" t="s">
        <v>448</v>
      </c>
      <c r="D87" s="29"/>
      <c r="E87" s="29" t="s">
        <v>449</v>
      </c>
      <c r="F87" s="29" t="s">
        <v>46</v>
      </c>
      <c r="G87" s="35">
        <v>0.71</v>
      </c>
      <c r="H87" s="35">
        <v>2.83</v>
      </c>
      <c r="I87" s="35" t="e">
        <f>NA()</f>
        <v>#N/A</v>
      </c>
      <c r="K87" s="113" t="s">
        <v>529</v>
      </c>
    </row>
    <row r="88" spans="1:9" ht="30" customHeight="1">
      <c r="A88" s="29">
        <v>18</v>
      </c>
      <c r="B88" s="30"/>
      <c r="C88" s="109"/>
      <c r="D88" s="29"/>
      <c r="E88" s="29"/>
      <c r="F88" s="29"/>
      <c r="G88" s="35"/>
      <c r="H88" s="35"/>
      <c r="I88" s="35"/>
    </row>
    <row r="89" spans="1:9" ht="24.75" customHeight="1">
      <c r="A89" s="29"/>
      <c r="B89" s="30"/>
      <c r="C89" s="109"/>
      <c r="D89" s="29"/>
      <c r="E89" s="29"/>
      <c r="F89" s="29"/>
      <c r="G89" s="35"/>
      <c r="H89" s="35"/>
      <c r="I89" s="35" t="e">
        <f>NA()</f>
        <v>#N/A</v>
      </c>
    </row>
    <row r="90" spans="1:9" ht="24.75" customHeight="1">
      <c r="A90" s="29"/>
      <c r="B90" s="30"/>
      <c r="C90" s="109"/>
      <c r="D90" s="29"/>
      <c r="E90" s="29"/>
      <c r="F90" s="29"/>
      <c r="G90" s="35"/>
      <c r="H90" s="35"/>
      <c r="I90" s="35" t="e">
        <f>NA()</f>
        <v>#N/A</v>
      </c>
    </row>
    <row r="91" spans="1:9" ht="30" customHeight="1">
      <c r="A91" s="29">
        <v>19</v>
      </c>
      <c r="B91" s="30"/>
      <c r="C91" s="109"/>
      <c r="D91" s="29"/>
      <c r="E91" s="29"/>
      <c r="F91" s="29"/>
      <c r="G91" s="35"/>
      <c r="H91" s="35"/>
      <c r="I91" s="35"/>
    </row>
    <row r="92" spans="1:9" ht="24.75" customHeight="1">
      <c r="A92" s="29"/>
      <c r="B92" s="30"/>
      <c r="C92" s="109"/>
      <c r="D92" s="29"/>
      <c r="E92" s="29"/>
      <c r="F92" s="29"/>
      <c r="G92" s="35"/>
      <c r="H92" s="35"/>
      <c r="I92" s="35" t="e">
        <f>NA()</f>
        <v>#N/A</v>
      </c>
    </row>
    <row r="93" spans="1:9" ht="24.75" customHeight="1">
      <c r="A93" s="29"/>
      <c r="B93" s="30"/>
      <c r="C93" s="109"/>
      <c r="D93" s="29"/>
      <c r="E93" s="29"/>
      <c r="F93" s="29"/>
      <c r="G93" s="35"/>
      <c r="H93" s="35"/>
      <c r="I93" s="35" t="e">
        <f>NA()</f>
        <v>#N/A</v>
      </c>
    </row>
    <row r="94" spans="1:9" ht="30" customHeight="1">
      <c r="A94" s="29">
        <v>20</v>
      </c>
      <c r="B94" s="30"/>
      <c r="C94" s="109"/>
      <c r="D94" s="29"/>
      <c r="E94" s="29"/>
      <c r="F94" s="29"/>
      <c r="G94" s="35"/>
      <c r="H94" s="35"/>
      <c r="I94" s="35"/>
    </row>
    <row r="95" spans="1:9" ht="12.75">
      <c r="A95" s="29"/>
      <c r="B95" s="30"/>
      <c r="C95" s="109"/>
      <c r="D95" s="29"/>
      <c r="E95" s="29"/>
      <c r="F95" s="29" t="s">
        <v>44</v>
      </c>
      <c r="G95" s="35">
        <v>0</v>
      </c>
      <c r="H95" s="35">
        <v>0</v>
      </c>
      <c r="I95" s="35" t="e">
        <f>NA()</f>
        <v>#N/A</v>
      </c>
    </row>
    <row r="96" spans="1:9" ht="12.75">
      <c r="A96" s="29"/>
      <c r="B96" s="30"/>
      <c r="C96" s="109"/>
      <c r="D96" s="29"/>
      <c r="E96" s="29"/>
      <c r="F96" s="29" t="s">
        <v>44</v>
      </c>
      <c r="G96" s="35"/>
      <c r="H96" s="35"/>
      <c r="I96" s="35" t="e">
        <f>NA()</f>
        <v>#N/A</v>
      </c>
    </row>
    <row r="97" spans="1:9" ht="30" customHeight="1">
      <c r="A97" s="29">
        <v>21</v>
      </c>
      <c r="B97" s="30" t="s">
        <v>450</v>
      </c>
      <c r="C97" s="109"/>
      <c r="D97" s="29"/>
      <c r="E97" s="29"/>
      <c r="F97" s="29"/>
      <c r="G97" s="35"/>
      <c r="H97" s="35"/>
      <c r="I97" s="35"/>
    </row>
    <row r="98" spans="1:9" ht="24.75" customHeight="1">
      <c r="A98" s="29"/>
      <c r="B98" s="30"/>
      <c r="C98" s="109" t="s">
        <v>451</v>
      </c>
      <c r="D98" s="29"/>
      <c r="E98" s="29" t="s">
        <v>452</v>
      </c>
      <c r="F98" s="29" t="s">
        <v>46</v>
      </c>
      <c r="G98" s="35" t="e">
        <f>NA()</f>
        <v>#N/A</v>
      </c>
      <c r="H98" s="35" t="e">
        <f>NA()</f>
        <v>#N/A</v>
      </c>
      <c r="I98" s="35" t="e">
        <f>NA()</f>
        <v>#N/A</v>
      </c>
    </row>
    <row r="99" spans="1:11" ht="41.25" customHeight="1">
      <c r="A99" s="29"/>
      <c r="B99" s="30"/>
      <c r="C99" s="109" t="s">
        <v>453</v>
      </c>
      <c r="D99" s="29"/>
      <c r="E99" s="29" t="s">
        <v>454</v>
      </c>
      <c r="F99" s="29" t="s">
        <v>170</v>
      </c>
      <c r="G99" s="35">
        <v>19</v>
      </c>
      <c r="H99" s="35">
        <v>38</v>
      </c>
      <c r="I99" s="35" t="e">
        <f>NA()</f>
        <v>#N/A</v>
      </c>
      <c r="K99" s="113" t="s">
        <v>530</v>
      </c>
    </row>
    <row r="100" spans="1:9" ht="12.75">
      <c r="A100" s="29"/>
      <c r="B100" s="30"/>
      <c r="C100" s="109"/>
      <c r="D100" s="29"/>
      <c r="E100" s="29"/>
      <c r="F100" s="29"/>
      <c r="G100" s="35"/>
      <c r="H100" s="35"/>
      <c r="I100" s="35"/>
    </row>
    <row r="101" spans="1:9" ht="30" customHeight="1">
      <c r="A101" s="29">
        <v>22</v>
      </c>
      <c r="B101" s="30" t="s">
        <v>455</v>
      </c>
      <c r="C101" s="109"/>
      <c r="D101" s="29"/>
      <c r="E101" s="29"/>
      <c r="F101" s="29"/>
      <c r="G101" s="35"/>
      <c r="H101" s="35"/>
      <c r="I101" s="35"/>
    </row>
    <row r="102" spans="1:11" ht="25.5">
      <c r="A102" s="29"/>
      <c r="B102" s="30"/>
      <c r="C102" s="52" t="s">
        <v>456</v>
      </c>
      <c r="D102" s="27"/>
      <c r="E102" s="27"/>
      <c r="F102" s="27"/>
      <c r="G102" s="104"/>
      <c r="H102" s="104"/>
      <c r="I102" s="104"/>
      <c r="K102" s="113" t="s">
        <v>546</v>
      </c>
    </row>
    <row r="103" spans="1:9" ht="24.75" customHeight="1">
      <c r="A103" s="29"/>
      <c r="B103" s="30"/>
      <c r="C103" s="109" t="s">
        <v>457</v>
      </c>
      <c r="D103" s="29"/>
      <c r="E103" s="29" t="s">
        <v>458</v>
      </c>
      <c r="F103" s="29" t="s">
        <v>170</v>
      </c>
      <c r="G103" s="35">
        <v>19.5</v>
      </c>
      <c r="H103" s="35">
        <v>30</v>
      </c>
      <c r="I103" s="35" t="e">
        <f>NA()</f>
        <v>#N/A</v>
      </c>
    </row>
    <row r="104" spans="1:9" ht="24.75" customHeight="1">
      <c r="A104" s="29"/>
      <c r="B104" s="30"/>
      <c r="C104" s="109" t="s">
        <v>459</v>
      </c>
      <c r="D104" s="29"/>
      <c r="E104" s="29" t="s">
        <v>460</v>
      </c>
      <c r="F104" s="29" t="s">
        <v>170</v>
      </c>
      <c r="G104" s="35">
        <v>5</v>
      </c>
      <c r="H104" s="35">
        <v>10</v>
      </c>
      <c r="I104" s="35" t="e">
        <f>NA()</f>
        <v>#N/A</v>
      </c>
    </row>
    <row r="105" spans="1:9" ht="24.75" customHeight="1">
      <c r="A105" s="29"/>
      <c r="B105" s="30"/>
      <c r="C105" s="109" t="s">
        <v>461</v>
      </c>
      <c r="D105" s="29"/>
      <c r="E105" s="29" t="s">
        <v>462</v>
      </c>
      <c r="F105" s="29" t="s">
        <v>170</v>
      </c>
      <c r="G105" s="35">
        <v>21.5</v>
      </c>
      <c r="H105" s="35">
        <v>30</v>
      </c>
      <c r="I105" s="35" t="e">
        <f>NA()</f>
        <v>#N/A</v>
      </c>
    </row>
    <row r="106" spans="1:11" ht="38.25">
      <c r="A106" s="29"/>
      <c r="B106" s="30"/>
      <c r="C106" s="109" t="s">
        <v>73</v>
      </c>
      <c r="D106" s="29"/>
      <c r="E106" s="29" t="s">
        <v>463</v>
      </c>
      <c r="F106" s="29" t="s">
        <v>42</v>
      </c>
      <c r="G106" s="35">
        <v>30</v>
      </c>
      <c r="H106" s="35">
        <v>45</v>
      </c>
      <c r="I106" s="35">
        <v>6</v>
      </c>
      <c r="K106" s="52" t="s">
        <v>531</v>
      </c>
    </row>
    <row r="107" spans="1:11" ht="24.75" customHeight="1">
      <c r="A107" s="29"/>
      <c r="B107" s="30"/>
      <c r="C107" s="109" t="s">
        <v>464</v>
      </c>
      <c r="D107" s="29"/>
      <c r="E107" s="29" t="s">
        <v>465</v>
      </c>
      <c r="F107" s="29" t="s">
        <v>170</v>
      </c>
      <c r="G107" s="35">
        <v>32</v>
      </c>
      <c r="H107" s="35">
        <v>48</v>
      </c>
      <c r="I107" s="35">
        <v>240</v>
      </c>
      <c r="K107" s="113" t="s">
        <v>532</v>
      </c>
    </row>
    <row r="108" spans="1:9" ht="24.75" customHeight="1">
      <c r="A108" s="29"/>
      <c r="B108" s="30"/>
      <c r="C108" s="109" t="s">
        <v>466</v>
      </c>
      <c r="D108" s="29"/>
      <c r="E108" s="29" t="s">
        <v>467</v>
      </c>
      <c r="F108" s="29" t="s">
        <v>170</v>
      </c>
      <c r="G108" s="35">
        <v>50</v>
      </c>
      <c r="H108" s="35">
        <v>75</v>
      </c>
      <c r="I108" s="35" t="e">
        <f>NA()</f>
        <v>#N/A</v>
      </c>
    </row>
    <row r="109" spans="1:9" ht="24.75" customHeight="1">
      <c r="A109" s="29">
        <v>23</v>
      </c>
      <c r="B109" s="31" t="s">
        <v>468</v>
      </c>
      <c r="C109" s="109"/>
      <c r="D109" s="29"/>
      <c r="E109" s="29"/>
      <c r="F109" s="29"/>
      <c r="G109" s="35"/>
      <c r="H109" s="35"/>
      <c r="I109" s="35"/>
    </row>
    <row r="110" spans="1:9" ht="24.75" customHeight="1">
      <c r="A110" s="29"/>
      <c r="B110" s="30"/>
      <c r="C110" s="109" t="s">
        <v>469</v>
      </c>
      <c r="D110" s="29"/>
      <c r="E110" s="29" t="s">
        <v>470</v>
      </c>
      <c r="F110" s="29" t="s">
        <v>44</v>
      </c>
      <c r="G110" s="35">
        <v>1900</v>
      </c>
      <c r="H110" s="35">
        <v>4200</v>
      </c>
      <c r="I110" s="35" t="e">
        <f>NA()</f>
        <v>#N/A</v>
      </c>
    </row>
    <row r="111" spans="1:9" ht="24.75" customHeight="1">
      <c r="A111" s="29"/>
      <c r="B111" s="30"/>
      <c r="C111" s="109"/>
      <c r="D111" s="29"/>
      <c r="E111" s="29"/>
      <c r="F111" s="29"/>
      <c r="G111" s="35"/>
      <c r="H111" s="35"/>
      <c r="I111" s="35" t="e">
        <f>NA()</f>
        <v>#N/A</v>
      </c>
    </row>
    <row r="112" spans="1:9" ht="30" customHeight="1">
      <c r="A112" s="29">
        <v>24</v>
      </c>
      <c r="B112" s="30" t="s">
        <v>471</v>
      </c>
      <c r="C112" s="109"/>
      <c r="D112" s="29"/>
      <c r="E112" s="29"/>
      <c r="F112" s="29"/>
      <c r="G112" s="35"/>
      <c r="H112" s="35"/>
      <c r="I112" s="35"/>
    </row>
    <row r="113" spans="1:9" ht="24.75" customHeight="1">
      <c r="A113" s="29"/>
      <c r="B113" s="30"/>
      <c r="C113" s="109" t="s">
        <v>472</v>
      </c>
      <c r="D113" s="29"/>
      <c r="E113" s="29" t="s">
        <v>473</v>
      </c>
      <c r="F113" s="29" t="s">
        <v>186</v>
      </c>
      <c r="G113" s="35">
        <v>1590</v>
      </c>
      <c r="H113" s="35">
        <v>2100</v>
      </c>
      <c r="I113" s="35" t="e">
        <f>NA()</f>
        <v>#N/A</v>
      </c>
    </row>
    <row r="114" spans="1:9" ht="24.75" customHeight="1">
      <c r="A114" s="29"/>
      <c r="B114" s="30"/>
      <c r="C114" s="109" t="s">
        <v>474</v>
      </c>
      <c r="D114" s="29"/>
      <c r="E114" s="29" t="s">
        <v>475</v>
      </c>
      <c r="F114" s="29" t="s">
        <v>44</v>
      </c>
      <c r="G114" s="35" t="e">
        <f>NA()</f>
        <v>#N/A</v>
      </c>
      <c r="H114" s="35" t="e">
        <f>NA()</f>
        <v>#N/A</v>
      </c>
      <c r="I114" s="35" t="e">
        <f>NA()</f>
        <v>#N/A</v>
      </c>
    </row>
    <row r="115" spans="1:11" ht="25.5">
      <c r="A115" s="29">
        <v>25</v>
      </c>
      <c r="B115" s="30" t="s">
        <v>476</v>
      </c>
      <c r="C115" s="109"/>
      <c r="D115" s="29"/>
      <c r="E115" s="29" t="s">
        <v>477</v>
      </c>
      <c r="F115" s="29" t="s">
        <v>188</v>
      </c>
      <c r="G115" s="35">
        <v>35</v>
      </c>
      <c r="H115" s="35">
        <v>45</v>
      </c>
      <c r="I115" s="35" t="e">
        <f>NA()</f>
        <v>#N/A</v>
      </c>
      <c r="K115" s="113" t="s">
        <v>533</v>
      </c>
    </row>
    <row r="116" spans="1:9" ht="12.75">
      <c r="A116" s="29"/>
      <c r="B116" s="30"/>
      <c r="C116" s="109"/>
      <c r="D116" s="29"/>
      <c r="E116" s="29"/>
      <c r="F116" s="29"/>
      <c r="G116" s="35"/>
      <c r="H116" s="35"/>
      <c r="I116" s="35"/>
    </row>
    <row r="117" spans="1:9" ht="30" customHeight="1">
      <c r="A117" s="29">
        <v>26</v>
      </c>
      <c r="B117" s="30" t="s">
        <v>254</v>
      </c>
      <c r="C117" s="109"/>
      <c r="D117" s="29"/>
      <c r="E117" s="29"/>
      <c r="F117" s="29"/>
      <c r="G117" s="35"/>
      <c r="H117" s="35"/>
      <c r="I117" s="35"/>
    </row>
    <row r="118" spans="1:9" ht="24.75" customHeight="1">
      <c r="A118" s="29"/>
      <c r="B118" s="30"/>
      <c r="C118" s="109" t="s">
        <v>472</v>
      </c>
      <c r="D118" s="29"/>
      <c r="E118" s="29" t="s">
        <v>478</v>
      </c>
      <c r="F118" s="29" t="s">
        <v>192</v>
      </c>
      <c r="G118" s="35">
        <v>0</v>
      </c>
      <c r="H118" s="35">
        <v>0.93</v>
      </c>
      <c r="I118" s="35" t="e">
        <f>NA()</f>
        <v>#N/A</v>
      </c>
    </row>
    <row r="119" spans="1:9" ht="24.75" customHeight="1">
      <c r="A119" s="29"/>
      <c r="B119" s="30"/>
      <c r="C119" s="109" t="s">
        <v>479</v>
      </c>
      <c r="D119" s="29"/>
      <c r="E119" s="29" t="s">
        <v>480</v>
      </c>
      <c r="F119" s="29" t="s">
        <v>192</v>
      </c>
      <c r="G119" s="35" t="e">
        <f>NA()</f>
        <v>#N/A</v>
      </c>
      <c r="H119" s="35" t="e">
        <f>NA()</f>
        <v>#N/A</v>
      </c>
      <c r="I119" s="35" t="e">
        <f>NA()</f>
        <v>#N/A</v>
      </c>
    </row>
    <row r="120" spans="1:9" ht="30" customHeight="1">
      <c r="A120" s="29">
        <v>27</v>
      </c>
      <c r="B120" s="30" t="s">
        <v>481</v>
      </c>
      <c r="C120" s="109"/>
      <c r="D120" s="29"/>
      <c r="E120" s="29"/>
      <c r="F120" s="29"/>
      <c r="G120" s="35"/>
      <c r="H120" s="35"/>
      <c r="I120" s="35"/>
    </row>
    <row r="121" spans="1:9" ht="24.75" customHeight="1">
      <c r="A121" s="29"/>
      <c r="B121" s="30"/>
      <c r="C121" s="109" t="s">
        <v>472</v>
      </c>
      <c r="D121" s="29"/>
      <c r="E121" s="29" t="s">
        <v>482</v>
      </c>
      <c r="F121" s="29" t="s">
        <v>188</v>
      </c>
      <c r="G121" s="35">
        <v>0.3</v>
      </c>
      <c r="H121" s="35">
        <v>0.93</v>
      </c>
      <c r="I121" s="35" t="e">
        <f>NA()</f>
        <v>#N/A</v>
      </c>
    </row>
    <row r="122" spans="1:9" ht="24.75" customHeight="1">
      <c r="A122" s="29"/>
      <c r="B122" s="30"/>
      <c r="C122" s="109" t="s">
        <v>479</v>
      </c>
      <c r="D122" s="29"/>
      <c r="E122" s="29" t="s">
        <v>483</v>
      </c>
      <c r="F122" s="29" t="s">
        <v>188</v>
      </c>
      <c r="G122" s="35">
        <v>0.3</v>
      </c>
      <c r="H122" s="35">
        <v>0.5</v>
      </c>
      <c r="I122" s="35" t="e">
        <f>NA()</f>
        <v>#N/A</v>
      </c>
    </row>
    <row r="123" spans="1:9" ht="30" customHeight="1">
      <c r="A123" s="29">
        <v>28</v>
      </c>
      <c r="B123" s="30" t="s">
        <v>484</v>
      </c>
      <c r="C123" s="109"/>
      <c r="D123" s="29"/>
      <c r="E123" s="29"/>
      <c r="F123" s="29"/>
      <c r="G123" s="35"/>
      <c r="H123" s="35"/>
      <c r="I123" s="35"/>
    </row>
    <row r="124" spans="1:9" ht="24.75" customHeight="1">
      <c r="A124" s="29"/>
      <c r="B124" s="30"/>
      <c r="C124" s="109" t="s">
        <v>472</v>
      </c>
      <c r="D124" s="29"/>
      <c r="E124" s="29" t="s">
        <v>485</v>
      </c>
      <c r="F124" s="29" t="s">
        <v>192</v>
      </c>
      <c r="G124" s="35">
        <v>0.3</v>
      </c>
      <c r="H124" s="35">
        <v>1.87</v>
      </c>
      <c r="I124" s="35" t="e">
        <f>NA()</f>
        <v>#N/A</v>
      </c>
    </row>
    <row r="125" spans="1:9" ht="24.75" customHeight="1">
      <c r="A125" s="29"/>
      <c r="B125" s="30"/>
      <c r="C125" s="109" t="s">
        <v>474</v>
      </c>
      <c r="D125" s="29"/>
      <c r="E125" s="29" t="s">
        <v>486</v>
      </c>
      <c r="F125" s="29" t="s">
        <v>192</v>
      </c>
      <c r="G125" s="35" t="e">
        <f>NA()</f>
        <v>#N/A</v>
      </c>
      <c r="H125" s="35" t="e">
        <f>NA()</f>
        <v>#N/A</v>
      </c>
      <c r="I125" s="35" t="e">
        <f>NA()</f>
        <v>#N/A</v>
      </c>
    </row>
    <row r="126" spans="1:9" ht="30" customHeight="1">
      <c r="A126" s="29">
        <v>29</v>
      </c>
      <c r="B126" s="30" t="s">
        <v>487</v>
      </c>
      <c r="C126" s="109"/>
      <c r="D126" s="29"/>
      <c r="E126" s="29"/>
      <c r="F126" s="29"/>
      <c r="G126" s="35"/>
      <c r="H126" s="35"/>
      <c r="I126" s="35"/>
    </row>
    <row r="127" spans="1:9" ht="24.75" customHeight="1">
      <c r="A127" s="29"/>
      <c r="B127" s="30"/>
      <c r="C127" s="109" t="s">
        <v>472</v>
      </c>
      <c r="D127" s="29"/>
      <c r="E127" s="29" t="s">
        <v>488</v>
      </c>
      <c r="F127" s="29" t="s">
        <v>192</v>
      </c>
      <c r="G127" s="35">
        <v>0</v>
      </c>
      <c r="H127" s="35">
        <v>2</v>
      </c>
      <c r="I127" s="35" t="e">
        <f>NA()</f>
        <v>#N/A</v>
      </c>
    </row>
    <row r="128" spans="1:9" ht="24.75" customHeight="1">
      <c r="A128" s="29"/>
      <c r="B128" s="30"/>
      <c r="C128" s="109" t="s">
        <v>474</v>
      </c>
      <c r="D128" s="29"/>
      <c r="E128" s="29" t="s">
        <v>489</v>
      </c>
      <c r="F128" s="29" t="s">
        <v>192</v>
      </c>
      <c r="G128" s="35" t="e">
        <f>NA()</f>
        <v>#N/A</v>
      </c>
      <c r="H128" s="35" t="e">
        <f>NA()</f>
        <v>#N/A</v>
      </c>
      <c r="I128" s="35" t="e">
        <f>NA()</f>
        <v>#N/A</v>
      </c>
    </row>
    <row r="129" spans="1:9" ht="24.75" customHeight="1">
      <c r="A129" s="29">
        <v>30</v>
      </c>
      <c r="B129" s="30" t="s">
        <v>490</v>
      </c>
      <c r="C129" s="109"/>
      <c r="D129" s="29"/>
      <c r="E129" s="29"/>
      <c r="F129" s="29"/>
      <c r="G129" s="35"/>
      <c r="H129" s="35"/>
      <c r="I129" s="35"/>
    </row>
    <row r="130" spans="1:11" ht="30" customHeight="1">
      <c r="A130" s="29"/>
      <c r="B130" s="30"/>
      <c r="C130" s="109" t="s">
        <v>491</v>
      </c>
      <c r="D130" s="29"/>
      <c r="E130" s="29" t="s">
        <v>492</v>
      </c>
      <c r="F130" s="29" t="s">
        <v>46</v>
      </c>
      <c r="G130" s="35">
        <v>35</v>
      </c>
      <c r="H130" s="35">
        <v>110</v>
      </c>
      <c r="I130" s="35">
        <v>1000</v>
      </c>
      <c r="K130" s="113" t="s">
        <v>534</v>
      </c>
    </row>
    <row r="131" spans="1:11" ht="24.75" customHeight="1">
      <c r="A131" s="29"/>
      <c r="B131" s="30"/>
      <c r="C131" s="109" t="s">
        <v>493</v>
      </c>
      <c r="D131" s="27"/>
      <c r="E131" s="29" t="s">
        <v>494</v>
      </c>
      <c r="F131" s="29"/>
      <c r="G131" s="35"/>
      <c r="H131" s="35"/>
      <c r="I131" s="35"/>
      <c r="K131" s="113" t="s">
        <v>780</v>
      </c>
    </row>
    <row r="132" spans="1:9" ht="24.75" customHeight="1">
      <c r="A132" s="29"/>
      <c r="B132" s="30"/>
      <c r="C132" s="109" t="s">
        <v>495</v>
      </c>
      <c r="D132" s="27"/>
      <c r="E132" s="29" t="s">
        <v>494</v>
      </c>
      <c r="F132" s="29"/>
      <c r="G132" s="35"/>
      <c r="H132" s="35"/>
      <c r="I132" s="35"/>
    </row>
    <row r="133" spans="1:9" ht="30" customHeight="1">
      <c r="A133" s="29">
        <v>31</v>
      </c>
      <c r="B133" s="30" t="s">
        <v>497</v>
      </c>
      <c r="C133" s="109"/>
      <c r="D133" s="29"/>
      <c r="E133" s="29"/>
      <c r="F133" s="29"/>
      <c r="G133" s="35"/>
      <c r="H133" s="35"/>
      <c r="I133" s="35"/>
    </row>
    <row r="134" spans="1:11" ht="24.75" customHeight="1">
      <c r="A134" s="29"/>
      <c r="B134" s="30"/>
      <c r="C134" s="109" t="s">
        <v>498</v>
      </c>
      <c r="D134" s="29"/>
      <c r="E134" s="29" t="s">
        <v>499</v>
      </c>
      <c r="F134" s="29" t="s">
        <v>500</v>
      </c>
      <c r="G134" s="35">
        <v>2.55</v>
      </c>
      <c r="H134" s="35">
        <v>7.65</v>
      </c>
      <c r="I134" s="35">
        <v>1.86</v>
      </c>
      <c r="K134" s="113" t="s">
        <v>536</v>
      </c>
    </row>
    <row r="135" spans="1:11" ht="24.75" customHeight="1">
      <c r="A135" s="29"/>
      <c r="B135" s="30"/>
      <c r="C135" s="109" t="s">
        <v>506</v>
      </c>
      <c r="D135" s="29"/>
      <c r="E135" s="29" t="s">
        <v>507</v>
      </c>
      <c r="F135" s="29" t="s">
        <v>44</v>
      </c>
      <c r="G135" s="35" t="e">
        <f>NA()</f>
        <v>#N/A</v>
      </c>
      <c r="H135" s="35" t="e">
        <f>NA()</f>
        <v>#N/A</v>
      </c>
      <c r="I135" s="35">
        <v>1250</v>
      </c>
      <c r="K135" s="113" t="s">
        <v>535</v>
      </c>
    </row>
    <row r="136" spans="1:9" ht="24.75" customHeight="1">
      <c r="A136" s="29">
        <v>32</v>
      </c>
      <c r="B136" s="30" t="s">
        <v>508</v>
      </c>
      <c r="C136" s="109"/>
      <c r="D136" s="29"/>
      <c r="E136" s="29"/>
      <c r="F136" s="29"/>
      <c r="G136" s="35"/>
      <c r="H136" s="35"/>
      <c r="I136" s="35"/>
    </row>
    <row r="137" spans="1:9" ht="24.75" customHeight="1">
      <c r="A137" s="29"/>
      <c r="B137" s="30"/>
      <c r="C137" s="109" t="s">
        <v>509</v>
      </c>
      <c r="D137" s="29"/>
      <c r="E137" s="29" t="s">
        <v>510</v>
      </c>
      <c r="F137" s="29" t="s">
        <v>44</v>
      </c>
      <c r="G137" s="35" t="e">
        <f>NA()</f>
        <v>#N/A</v>
      </c>
      <c r="H137" s="35" t="e">
        <f>NA()</f>
        <v>#N/A</v>
      </c>
      <c r="I137" s="35" t="e">
        <f>NA()</f>
        <v>#N/A</v>
      </c>
    </row>
    <row r="138" spans="1:9" ht="24.75" customHeight="1">
      <c r="A138" s="29"/>
      <c r="B138" s="30"/>
      <c r="C138" s="109" t="s">
        <v>511</v>
      </c>
      <c r="D138" s="29"/>
      <c r="E138" s="29" t="s">
        <v>512</v>
      </c>
      <c r="F138" s="29" t="s">
        <v>44</v>
      </c>
      <c r="G138" s="35" t="e">
        <f>NA()</f>
        <v>#N/A</v>
      </c>
      <c r="H138" s="35" t="e">
        <f>NA()</f>
        <v>#N/A</v>
      </c>
      <c r="I138" s="35" t="e">
        <f>NA()</f>
        <v>#N/A</v>
      </c>
    </row>
    <row r="139" spans="1:9" ht="24.75" customHeight="1">
      <c r="A139" s="29">
        <v>33</v>
      </c>
      <c r="B139" s="30" t="s">
        <v>513</v>
      </c>
      <c r="C139" s="109"/>
      <c r="D139" s="29"/>
      <c r="E139" s="29"/>
      <c r="F139" s="29"/>
      <c r="G139" s="35"/>
      <c r="H139" s="35"/>
      <c r="I139" s="35"/>
    </row>
    <row r="140" spans="1:11" ht="24.75" customHeight="1">
      <c r="A140" s="29"/>
      <c r="B140" s="30"/>
      <c r="C140" s="109" t="s">
        <v>514</v>
      </c>
      <c r="D140" s="29"/>
      <c r="E140" s="29" t="s">
        <v>556</v>
      </c>
      <c r="F140" s="29" t="s">
        <v>557</v>
      </c>
      <c r="G140" s="35">
        <v>175</v>
      </c>
      <c r="H140" s="35">
        <v>900</v>
      </c>
      <c r="I140" s="35" t="e">
        <f>NA()</f>
        <v>#N/A</v>
      </c>
      <c r="K140" s="113" t="s">
        <v>537</v>
      </c>
    </row>
    <row r="141" spans="1:9" ht="24.75" customHeight="1">
      <c r="A141" s="29"/>
      <c r="B141" s="30"/>
      <c r="C141" s="109" t="s">
        <v>558</v>
      </c>
      <c r="D141" s="29"/>
      <c r="E141" s="29" t="s">
        <v>559</v>
      </c>
      <c r="F141" s="29" t="s">
        <v>557</v>
      </c>
      <c r="G141" s="35">
        <v>900</v>
      </c>
      <c r="H141" s="35">
        <v>1200</v>
      </c>
      <c r="I141" s="35" t="e">
        <f>NA()</f>
        <v>#N/A</v>
      </c>
    </row>
    <row r="142" spans="1:11" ht="25.5">
      <c r="A142" s="29">
        <v>34</v>
      </c>
      <c r="B142" s="30" t="s">
        <v>560</v>
      </c>
      <c r="C142" s="109"/>
      <c r="D142" s="29"/>
      <c r="E142" s="29" t="s">
        <v>561</v>
      </c>
      <c r="F142" s="29" t="s">
        <v>268</v>
      </c>
      <c r="G142" s="35">
        <v>1200</v>
      </c>
      <c r="H142" s="35">
        <v>1800</v>
      </c>
      <c r="I142" s="35">
        <v>40</v>
      </c>
      <c r="K142" s="113" t="s">
        <v>520</v>
      </c>
    </row>
    <row r="143" spans="1:11" ht="25.5">
      <c r="A143" s="29">
        <v>35</v>
      </c>
      <c r="B143" s="30" t="s">
        <v>562</v>
      </c>
      <c r="C143" s="109"/>
      <c r="D143" s="29"/>
      <c r="E143" s="29" t="s">
        <v>563</v>
      </c>
      <c r="F143" s="29" t="s">
        <v>44</v>
      </c>
      <c r="G143" s="35" t="e">
        <f>NA()</f>
        <v>#N/A</v>
      </c>
      <c r="H143" s="35" t="e">
        <f>NA()</f>
        <v>#N/A</v>
      </c>
      <c r="I143" s="35" t="e">
        <f>NA()</f>
        <v>#N/A</v>
      </c>
      <c r="K143" s="113" t="s">
        <v>547</v>
      </c>
    </row>
    <row r="144" spans="1:9" ht="30" customHeight="1">
      <c r="A144" s="29">
        <v>36</v>
      </c>
      <c r="B144" s="30" t="s">
        <v>575</v>
      </c>
      <c r="C144" s="109"/>
      <c r="D144" s="29"/>
      <c r="E144" s="29" t="s">
        <v>576</v>
      </c>
      <c r="F144" s="29" t="s">
        <v>183</v>
      </c>
      <c r="G144" s="35">
        <v>1200</v>
      </c>
      <c r="H144" s="35">
        <v>2400</v>
      </c>
      <c r="I144" s="35" t="e">
        <f>NA()</f>
        <v>#N/A</v>
      </c>
    </row>
    <row r="145" spans="1:9" ht="30" customHeight="1">
      <c r="A145" s="29">
        <v>37</v>
      </c>
      <c r="B145" s="30" t="s">
        <v>577</v>
      </c>
      <c r="C145" s="109"/>
      <c r="D145" s="29"/>
      <c r="E145" s="29" t="s">
        <v>578</v>
      </c>
      <c r="F145" s="29" t="s">
        <v>44</v>
      </c>
      <c r="G145" s="35">
        <v>3200</v>
      </c>
      <c r="H145" s="35">
        <v>6400</v>
      </c>
      <c r="I145" s="35">
        <v>10000</v>
      </c>
    </row>
    <row r="146" spans="1:9" ht="30" customHeight="1">
      <c r="A146" s="29">
        <v>38</v>
      </c>
      <c r="B146" s="30" t="s">
        <v>579</v>
      </c>
      <c r="C146" s="109"/>
      <c r="D146" s="29"/>
      <c r="E146" s="29" t="s">
        <v>580</v>
      </c>
      <c r="F146" s="29" t="s">
        <v>44</v>
      </c>
      <c r="G146" s="35" t="e">
        <f>NA()</f>
        <v>#N/A</v>
      </c>
      <c r="H146" s="35" t="e">
        <f>NA()</f>
        <v>#N/A</v>
      </c>
      <c r="I146" s="35" t="e">
        <f>NA()</f>
        <v>#N/A</v>
      </c>
    </row>
    <row r="147" spans="1:9" ht="30" customHeight="1">
      <c r="A147" s="29">
        <v>39</v>
      </c>
      <c r="B147" s="30" t="s">
        <v>581</v>
      </c>
      <c r="C147" s="109"/>
      <c r="D147" s="29"/>
      <c r="E147" s="29" t="s">
        <v>582</v>
      </c>
      <c r="F147" s="29" t="s">
        <v>44</v>
      </c>
      <c r="G147" s="35">
        <v>4775</v>
      </c>
      <c r="H147" s="35">
        <v>8000</v>
      </c>
      <c r="I147" s="35" t="e">
        <f>NA()</f>
        <v>#N/A</v>
      </c>
    </row>
    <row r="148" spans="1:9" ht="30" customHeight="1">
      <c r="A148" s="29">
        <v>40</v>
      </c>
      <c r="B148" s="30" t="s">
        <v>583</v>
      </c>
      <c r="C148" s="109"/>
      <c r="D148" s="29"/>
      <c r="E148" s="29" t="s">
        <v>584</v>
      </c>
      <c r="F148" s="29" t="s">
        <v>44</v>
      </c>
      <c r="G148" s="35" t="e">
        <f>NA()</f>
        <v>#N/A</v>
      </c>
      <c r="H148" s="35">
        <v>10000</v>
      </c>
      <c r="I148" s="35" t="e">
        <f>NA()</f>
        <v>#N/A</v>
      </c>
    </row>
    <row r="149" spans="1:9" ht="30" customHeight="1">
      <c r="A149" s="29">
        <v>41</v>
      </c>
      <c r="B149" s="30" t="s">
        <v>585</v>
      </c>
      <c r="C149" s="109"/>
      <c r="D149" s="29"/>
      <c r="E149" s="29" t="s">
        <v>586</v>
      </c>
      <c r="F149" s="29" t="s">
        <v>587</v>
      </c>
      <c r="G149" s="35">
        <v>5000</v>
      </c>
      <c r="H149" s="35">
        <v>7000</v>
      </c>
      <c r="I149" s="35" t="e">
        <f>NA()</f>
        <v>#N/A</v>
      </c>
    </row>
    <row r="150" spans="1:9" ht="30" customHeight="1">
      <c r="A150" s="29">
        <v>42</v>
      </c>
      <c r="B150" s="30" t="s">
        <v>588</v>
      </c>
      <c r="C150" s="109"/>
      <c r="D150" s="29"/>
      <c r="E150" s="29" t="s">
        <v>589</v>
      </c>
      <c r="F150" s="29" t="s">
        <v>268</v>
      </c>
      <c r="G150" s="35">
        <v>3000</v>
      </c>
      <c r="H150" s="35" t="e">
        <f>NA()</f>
        <v>#N/A</v>
      </c>
      <c r="I150" s="35" t="e">
        <f>NA()</f>
        <v>#N/A</v>
      </c>
    </row>
    <row r="151" spans="1:9" ht="30" customHeight="1">
      <c r="A151" s="29">
        <v>43</v>
      </c>
      <c r="B151" s="30" t="s">
        <v>590</v>
      </c>
      <c r="C151" s="109"/>
      <c r="D151" s="29"/>
      <c r="E151" s="29" t="s">
        <v>591</v>
      </c>
      <c r="F151" s="29" t="s">
        <v>44</v>
      </c>
      <c r="G151" s="35">
        <v>1700</v>
      </c>
      <c r="H151" s="35">
        <v>4800</v>
      </c>
      <c r="I151" s="35" t="e">
        <f>NA()</f>
        <v>#N/A</v>
      </c>
    </row>
    <row r="152" spans="1:9" ht="30" customHeight="1">
      <c r="A152" s="29">
        <v>44</v>
      </c>
      <c r="B152" s="30" t="s">
        <v>592</v>
      </c>
      <c r="C152" s="109"/>
      <c r="D152" s="29"/>
      <c r="E152" s="29"/>
      <c r="F152" s="29"/>
      <c r="G152" s="35"/>
      <c r="H152" s="35"/>
      <c r="I152" s="35"/>
    </row>
    <row r="153" spans="1:9" ht="24.75" customHeight="1">
      <c r="A153" s="29"/>
      <c r="B153" s="30"/>
      <c r="C153" s="109" t="s">
        <v>593</v>
      </c>
      <c r="D153" s="29"/>
      <c r="E153" s="29" t="s">
        <v>594</v>
      </c>
      <c r="F153" s="29" t="s">
        <v>595</v>
      </c>
      <c r="G153" s="105">
        <v>1000000</v>
      </c>
      <c r="H153" s="105">
        <v>2000000</v>
      </c>
      <c r="I153" s="35" t="e">
        <f>NA()</f>
        <v>#N/A</v>
      </c>
    </row>
    <row r="154" spans="1:9" ht="24.75" customHeight="1">
      <c r="A154" s="29"/>
      <c r="B154" s="30"/>
      <c r="C154" s="109" t="s">
        <v>596</v>
      </c>
      <c r="D154" s="29"/>
      <c r="E154" s="29" t="s">
        <v>597</v>
      </c>
      <c r="F154" s="29" t="s">
        <v>595</v>
      </c>
      <c r="G154" s="105">
        <v>2000000</v>
      </c>
      <c r="H154" s="106">
        <v>3500000</v>
      </c>
      <c r="I154" s="35" t="e">
        <f>NA()</f>
        <v>#N/A</v>
      </c>
    </row>
    <row r="155" spans="1:9" ht="30" customHeight="1">
      <c r="A155" s="29">
        <v>45</v>
      </c>
      <c r="B155" s="30" t="s">
        <v>598</v>
      </c>
      <c r="C155" s="109"/>
      <c r="D155" s="29"/>
      <c r="E155" s="29" t="s">
        <v>599</v>
      </c>
      <c r="F155" s="29" t="s">
        <v>46</v>
      </c>
      <c r="G155" s="35">
        <v>0.25</v>
      </c>
      <c r="H155" s="35">
        <v>1.5</v>
      </c>
      <c r="I155" s="35" t="e">
        <f>NA()</f>
        <v>#N/A</v>
      </c>
    </row>
    <row r="156" spans="1:9" ht="30" customHeight="1">
      <c r="A156" s="29">
        <v>46</v>
      </c>
      <c r="B156" s="31" t="s">
        <v>600</v>
      </c>
      <c r="C156" s="109"/>
      <c r="D156" s="29"/>
      <c r="E156" s="29" t="s">
        <v>601</v>
      </c>
      <c r="F156" s="29" t="s">
        <v>183</v>
      </c>
      <c r="G156" s="35">
        <v>3215</v>
      </c>
      <c r="H156" s="35">
        <v>4500</v>
      </c>
      <c r="I156" s="35" t="e">
        <f>NA()</f>
        <v>#N/A</v>
      </c>
    </row>
    <row r="157" spans="1:9" ht="12.75">
      <c r="A157" s="29"/>
      <c r="B157" s="30" t="s">
        <v>602</v>
      </c>
      <c r="C157" s="109"/>
      <c r="D157" s="29"/>
      <c r="E157" s="29"/>
      <c r="F157" s="29"/>
      <c r="G157" s="35"/>
      <c r="H157" s="35"/>
      <c r="I157" s="35"/>
    </row>
    <row r="158" spans="1:9" ht="12.75">
      <c r="A158" s="32"/>
      <c r="B158" s="32"/>
      <c r="C158" s="108"/>
      <c r="D158" s="32"/>
      <c r="E158" s="32"/>
      <c r="F158" s="32"/>
      <c r="G158" s="102"/>
      <c r="H158" s="102"/>
      <c r="I158" s="102"/>
    </row>
    <row r="159" spans="1:9" ht="12.75">
      <c r="A159" s="27"/>
      <c r="B159" s="27"/>
      <c r="C159" s="111"/>
      <c r="D159" s="27"/>
      <c r="E159" s="27"/>
      <c r="F159" s="27"/>
      <c r="G159" s="104"/>
      <c r="H159" s="104"/>
      <c r="I159" s="104"/>
    </row>
    <row r="160" spans="1:9" ht="15" customHeight="1">
      <c r="A160" s="27"/>
      <c r="B160" s="27" t="s">
        <v>603</v>
      </c>
      <c r="C160" s="111"/>
      <c r="D160" s="27"/>
      <c r="E160" s="27"/>
      <c r="F160" s="27"/>
      <c r="G160" s="104"/>
      <c r="H160" s="104"/>
      <c r="I160" s="104"/>
    </row>
    <row r="161" spans="2:7" ht="15" customHeight="1">
      <c r="B161" s="15" t="s">
        <v>281</v>
      </c>
      <c r="E161" s="15" t="s">
        <v>604</v>
      </c>
      <c r="F161" s="15" t="s">
        <v>192</v>
      </c>
      <c r="G161" s="42">
        <v>0.61</v>
      </c>
    </row>
    <row r="162" spans="2:7" ht="15" customHeight="1">
      <c r="B162" s="15" t="s">
        <v>282</v>
      </c>
      <c r="E162" s="15" t="s">
        <v>605</v>
      </c>
      <c r="F162" s="15" t="s">
        <v>192</v>
      </c>
      <c r="G162" s="42">
        <v>0.4</v>
      </c>
    </row>
    <row r="163" spans="2:8" ht="15" customHeight="1">
      <c r="B163" s="15" t="s">
        <v>280</v>
      </c>
      <c r="E163" s="15" t="s">
        <v>280</v>
      </c>
      <c r="F163" s="15" t="s">
        <v>192</v>
      </c>
      <c r="G163" s="42">
        <v>0.27</v>
      </c>
      <c r="H163" s="42" t="s">
        <v>33</v>
      </c>
    </row>
    <row r="164" spans="2:7" ht="15" customHeight="1">
      <c r="B164" s="15" t="s">
        <v>606</v>
      </c>
      <c r="E164" s="15" t="s">
        <v>607</v>
      </c>
      <c r="F164" s="15" t="s">
        <v>192</v>
      </c>
      <c r="G164" s="42">
        <v>1.3</v>
      </c>
    </row>
    <row r="165" spans="2:7" ht="15" customHeight="1">
      <c r="B165" s="15" t="s">
        <v>608</v>
      </c>
      <c r="E165" s="15" t="s">
        <v>609</v>
      </c>
      <c r="F165" s="15" t="s">
        <v>192</v>
      </c>
      <c r="G165" s="42">
        <v>0.9</v>
      </c>
    </row>
    <row r="166" spans="2:7" ht="15" customHeight="1">
      <c r="B166" s="15" t="s">
        <v>610</v>
      </c>
      <c r="E166" s="15" t="s">
        <v>611</v>
      </c>
      <c r="F166" s="15" t="s">
        <v>192</v>
      </c>
      <c r="G166" s="42">
        <v>0.56</v>
      </c>
    </row>
    <row r="167" spans="2:7" ht="15" customHeight="1">
      <c r="B167" s="15" t="s">
        <v>612</v>
      </c>
      <c r="E167" s="15" t="s">
        <v>613</v>
      </c>
      <c r="F167" s="15" t="s">
        <v>192</v>
      </c>
      <c r="G167" s="42">
        <v>0.24</v>
      </c>
    </row>
    <row r="168" spans="2:7" ht="15" customHeight="1">
      <c r="B168" s="15" t="s">
        <v>614</v>
      </c>
      <c r="E168" s="15" t="s">
        <v>615</v>
      </c>
      <c r="F168" s="15" t="s">
        <v>192</v>
      </c>
      <c r="G168" s="42">
        <v>4.9</v>
      </c>
    </row>
    <row r="169" spans="2:6" ht="15" customHeight="1">
      <c r="B169" s="15" t="s">
        <v>616</v>
      </c>
      <c r="E169" s="15" t="s">
        <v>617</v>
      </c>
      <c r="F169" s="15" t="s">
        <v>192</v>
      </c>
    </row>
    <row r="170" spans="2:7" ht="15" customHeight="1">
      <c r="B170" s="15" t="s">
        <v>618</v>
      </c>
      <c r="F170" s="15" t="s">
        <v>192</v>
      </c>
      <c r="G170" s="42">
        <v>0.065</v>
      </c>
    </row>
  </sheetData>
  <printOptions/>
  <pageMargins left="0.5" right="0.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15.xml><?xml version="1.0" encoding="utf-8"?>
<worksheet xmlns="http://schemas.openxmlformats.org/spreadsheetml/2006/main" xmlns:r="http://schemas.openxmlformats.org/officeDocument/2006/relationships">
  <sheetPr codeName="Sheet1"/>
  <dimension ref="A2:IV64"/>
  <sheetViews>
    <sheetView zoomScale="75" zoomScaleNormal="75" workbookViewId="0" topLeftCell="A1">
      <selection activeCell="F19" sqref="F19"/>
    </sheetView>
  </sheetViews>
  <sheetFormatPr defaultColWidth="8.88671875" defaultRowHeight="15"/>
  <cols>
    <col min="1" max="1" width="3.5546875" style="0" customWidth="1"/>
    <col min="2" max="2" width="3.4453125" style="0" customWidth="1"/>
    <col min="3" max="3" width="21.77734375" style="0" customWidth="1"/>
    <col min="5" max="5" width="6.6640625" style="0" customWidth="1"/>
    <col min="6" max="6" width="13.10546875" style="21" customWidth="1"/>
    <col min="7" max="7" width="10.88671875" style="0" customWidth="1"/>
    <col min="9" max="9" width="14.6640625" style="0" bestFit="1" customWidth="1"/>
  </cols>
  <sheetData>
    <row r="2" spans="3:9" ht="20.25">
      <c r="C2" s="5" t="s">
        <v>690</v>
      </c>
      <c r="D2" s="13"/>
      <c r="E2" s="13"/>
      <c r="F2" s="36"/>
      <c r="G2" s="13"/>
      <c r="H2" s="13"/>
      <c r="I2" s="3"/>
    </row>
    <row r="5" ht="15">
      <c r="D5" t="s">
        <v>15</v>
      </c>
    </row>
    <row r="6" ht="15">
      <c r="A6" s="4" t="s">
        <v>16</v>
      </c>
    </row>
    <row r="7" spans="1:3" ht="15.75">
      <c r="A7" s="7"/>
      <c r="C7" s="4" t="s">
        <v>17</v>
      </c>
    </row>
    <row r="9" ht="15">
      <c r="D9" t="s">
        <v>18</v>
      </c>
    </row>
    <row r="10" spans="1:256" ht="15">
      <c r="A10" s="9" t="s">
        <v>19</v>
      </c>
      <c r="B10" s="9"/>
      <c r="C10" s="9"/>
      <c r="D10" s="9"/>
      <c r="E10" s="9"/>
      <c r="F10" s="37"/>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3:9" ht="15">
      <c r="C11" t="s">
        <v>20</v>
      </c>
      <c r="F11" s="21" t="s">
        <v>21</v>
      </c>
      <c r="G11" t="s">
        <v>22</v>
      </c>
      <c r="I11" s="10" t="s">
        <v>23</v>
      </c>
    </row>
    <row r="12" spans="3:256" ht="18">
      <c r="C12" t="s">
        <v>24</v>
      </c>
      <c r="F12" s="21" t="s">
        <v>25</v>
      </c>
      <c r="G12" t="s">
        <v>22</v>
      </c>
      <c r="I12" s="10" t="s">
        <v>26</v>
      </c>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4" ht="15">
      <c r="A14" s="9" t="s">
        <v>27</v>
      </c>
    </row>
    <row r="15" spans="3:9" ht="15">
      <c r="C15" t="s">
        <v>28</v>
      </c>
      <c r="F15" s="21" t="s">
        <v>29</v>
      </c>
      <c r="G15" t="s">
        <v>30</v>
      </c>
      <c r="I15" s="10" t="s">
        <v>31</v>
      </c>
    </row>
    <row r="17" ht="15">
      <c r="A17" s="9" t="s">
        <v>27</v>
      </c>
    </row>
    <row r="18" spans="3:9" ht="15">
      <c r="C18" t="s">
        <v>28</v>
      </c>
      <c r="F18" s="21" t="s">
        <v>691</v>
      </c>
      <c r="G18" t="s">
        <v>496</v>
      </c>
      <c r="I18" s="38" t="s">
        <v>679</v>
      </c>
    </row>
    <row r="64" ht="15">
      <c r="A64" s="2"/>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2"/>
  <dimension ref="A1:I9"/>
  <sheetViews>
    <sheetView zoomScale="75" zoomScaleNormal="75" workbookViewId="0" topLeftCell="A1">
      <selection activeCell="A1" sqref="A1"/>
    </sheetView>
  </sheetViews>
  <sheetFormatPr defaultColWidth="8.88671875" defaultRowHeight="15"/>
  <cols>
    <col min="1" max="1" width="86.10546875" style="0" customWidth="1"/>
  </cols>
  <sheetData>
    <row r="1" spans="1:9" ht="15">
      <c r="A1" s="2"/>
      <c r="B1" s="2"/>
      <c r="C1" s="2"/>
      <c r="D1" s="2"/>
      <c r="E1" s="2"/>
      <c r="F1" s="2"/>
      <c r="G1" s="2"/>
      <c r="H1" s="2"/>
      <c r="I1" s="2"/>
    </row>
    <row r="2" ht="15.75">
      <c r="A2" s="22" t="s">
        <v>515</v>
      </c>
    </row>
    <row r="4" s="23" customFormat="1" ht="90">
      <c r="A4" s="23" t="s">
        <v>555</v>
      </c>
    </row>
    <row r="5" s="23" customFormat="1" ht="15"/>
    <row r="6" s="23" customFormat="1" ht="45">
      <c r="A6" s="23" t="s">
        <v>6</v>
      </c>
    </row>
    <row r="9" s="23" customFormat="1" ht="30">
      <c r="A9" s="23" t="s">
        <v>682</v>
      </c>
    </row>
  </sheetData>
  <sheetProtection sheet="1" objects="1" scenarios="1"/>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17.xml><?xml version="1.0" encoding="utf-8"?>
<worksheet xmlns="http://schemas.openxmlformats.org/spreadsheetml/2006/main" xmlns:r="http://schemas.openxmlformats.org/officeDocument/2006/relationships">
  <sheetPr codeName="Sheet9"/>
  <dimension ref="A1:C12"/>
  <sheetViews>
    <sheetView workbookViewId="0" topLeftCell="A1">
      <selection activeCell="B5" sqref="B5"/>
    </sheetView>
  </sheetViews>
  <sheetFormatPr defaultColWidth="8.88671875" defaultRowHeight="15"/>
  <cols>
    <col min="1" max="1" width="13.5546875" style="50" customWidth="1"/>
    <col min="2" max="2" width="49.77734375" style="52" customWidth="1"/>
    <col min="3" max="3" width="5.6640625" style="27" customWidth="1"/>
    <col min="4" max="16384" width="8.88671875" style="27" customWidth="1"/>
  </cols>
  <sheetData>
    <row r="1" spans="1:2" s="50" customFormat="1" ht="29.25" customHeight="1">
      <c r="A1" s="50" t="s">
        <v>684</v>
      </c>
      <c r="B1" s="51"/>
    </row>
    <row r="2" ht="39.75" customHeight="1">
      <c r="B2" s="52" t="s">
        <v>628</v>
      </c>
    </row>
    <row r="4" spans="1:2" ht="27.75" customHeight="1">
      <c r="A4" s="50" t="s">
        <v>629</v>
      </c>
      <c r="B4" s="52" t="s">
        <v>688</v>
      </c>
    </row>
    <row r="5" spans="1:2" ht="30" customHeight="1">
      <c r="A5" s="50" t="s">
        <v>630</v>
      </c>
      <c r="B5" s="52" t="s">
        <v>685</v>
      </c>
    </row>
    <row r="6" spans="1:2" ht="33" customHeight="1">
      <c r="A6" s="50" t="s">
        <v>631</v>
      </c>
      <c r="B6" s="52" t="s">
        <v>686</v>
      </c>
    </row>
    <row r="7" spans="1:2" ht="25.5">
      <c r="A7" s="50" t="s">
        <v>632</v>
      </c>
      <c r="B7" s="52" t="s">
        <v>633</v>
      </c>
    </row>
    <row r="8" spans="1:2" ht="25.5">
      <c r="A8" s="50" t="s">
        <v>1</v>
      </c>
      <c r="B8" s="52" t="s">
        <v>2</v>
      </c>
    </row>
    <row r="9" spans="1:3" ht="25.5">
      <c r="A9" s="50" t="s">
        <v>643</v>
      </c>
      <c r="B9" s="52" t="s">
        <v>680</v>
      </c>
      <c r="C9" s="27" t="s">
        <v>329</v>
      </c>
    </row>
    <row r="10" spans="2:3" ht="12.75">
      <c r="B10" s="52" t="s">
        <v>644</v>
      </c>
      <c r="C10" s="27" t="s">
        <v>89</v>
      </c>
    </row>
    <row r="11" ht="12.75">
      <c r="C11" s="27" t="s">
        <v>637</v>
      </c>
    </row>
    <row r="12" spans="1:2" ht="38.25">
      <c r="A12" s="50" t="s">
        <v>145</v>
      </c>
      <c r="B12" s="52" t="s">
        <v>687</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0"/>
  <dimension ref="A1:F28"/>
  <sheetViews>
    <sheetView zoomScale="75" zoomScaleNormal="75" workbookViewId="0" topLeftCell="A1">
      <selection activeCell="A1" sqref="A1"/>
    </sheetView>
  </sheetViews>
  <sheetFormatPr defaultColWidth="8.88671875" defaultRowHeight="24.75" customHeight="1"/>
  <cols>
    <col min="1" max="1" width="27.88671875" style="0" customWidth="1"/>
    <col min="2" max="2" width="16.77734375" style="0" customWidth="1"/>
    <col min="4" max="4" width="9.3359375" style="0" bestFit="1" customWidth="1"/>
    <col min="5" max="5" width="13.21484375" style="49" bestFit="1" customWidth="1"/>
  </cols>
  <sheetData>
    <row r="1" ht="24.75" customHeight="1">
      <c r="B1" s="47" t="s">
        <v>8</v>
      </c>
    </row>
    <row r="2" spans="1:2" ht="24.75" customHeight="1" thickBot="1">
      <c r="A2" s="24" t="s">
        <v>266</v>
      </c>
      <c r="B2" s="24"/>
    </row>
    <row r="3" spans="1:5" ht="24.75" customHeight="1" thickTop="1">
      <c r="A3" s="88" t="s">
        <v>321</v>
      </c>
      <c r="B3" s="88" t="s">
        <v>322</v>
      </c>
      <c r="C3" s="89"/>
      <c r="D3" s="89"/>
      <c r="E3" s="90" t="s">
        <v>636</v>
      </c>
    </row>
    <row r="4" spans="1:6" ht="24.75" customHeight="1">
      <c r="A4" s="15" t="s">
        <v>32</v>
      </c>
      <c r="B4" s="15">
        <f>'Open Pit'!Pit1Name</f>
        <v>0</v>
      </c>
      <c r="C4" s="12"/>
      <c r="D4" s="12"/>
      <c r="E4" s="187">
        <f>Pit1Total</f>
        <v>102500</v>
      </c>
      <c r="F4" s="15"/>
    </row>
    <row r="5" spans="1:6" ht="24.75" customHeight="1">
      <c r="A5" s="15" t="s">
        <v>93</v>
      </c>
      <c r="B5" s="15">
        <f>UG1Name</f>
        <v>0</v>
      </c>
      <c r="C5" s="12"/>
      <c r="D5" s="12"/>
      <c r="E5" s="187">
        <f>UG1Total</f>
        <v>34906.4</v>
      </c>
      <c r="F5" s="15"/>
    </row>
    <row r="6" spans="1:6" ht="24.75" customHeight="1">
      <c r="A6" s="15" t="s">
        <v>367</v>
      </c>
      <c r="B6" s="15">
        <f>Tailings1Name</f>
        <v>0</v>
      </c>
      <c r="C6" s="12"/>
      <c r="D6" s="12"/>
      <c r="E6" s="187">
        <f>Tailings1Total</f>
        <v>4296543.45</v>
      </c>
      <c r="F6" s="15"/>
    </row>
    <row r="7" spans="1:6" ht="24.75" customHeight="1">
      <c r="A7" s="15" t="s">
        <v>133</v>
      </c>
      <c r="B7" s="15">
        <f>RP1Name</f>
        <v>0</v>
      </c>
      <c r="C7" s="12"/>
      <c r="D7" s="12"/>
      <c r="E7" s="187">
        <f>RP1Total</f>
        <v>113264</v>
      </c>
      <c r="F7" s="15"/>
    </row>
    <row r="8" spans="1:6" ht="24.75" customHeight="1">
      <c r="A8" s="15" t="s">
        <v>143</v>
      </c>
      <c r="B8" s="15">
        <f>Bldg1Name</f>
        <v>0</v>
      </c>
      <c r="C8" s="12"/>
      <c r="D8" s="12"/>
      <c r="E8" s="188">
        <f>Bldg1Total</f>
        <v>1587580</v>
      </c>
      <c r="F8" s="15"/>
    </row>
    <row r="9" spans="1:6" ht="24.75" customHeight="1">
      <c r="A9" s="15" t="s">
        <v>675</v>
      </c>
      <c r="B9" s="15">
        <f>Chem1Name</f>
        <v>0</v>
      </c>
      <c r="C9" s="12"/>
      <c r="D9" s="12"/>
      <c r="E9" s="188">
        <f>Chem1Total</f>
        <v>372090.75</v>
      </c>
      <c r="F9" s="15"/>
    </row>
    <row r="10" spans="1:6" ht="24.75" customHeight="1">
      <c r="A10" s="15" t="s">
        <v>209</v>
      </c>
      <c r="B10" s="15">
        <f>Water1Name</f>
        <v>0</v>
      </c>
      <c r="C10" s="12"/>
      <c r="D10" s="12"/>
      <c r="E10" s="188">
        <f>Water1Total</f>
        <v>1500000</v>
      </c>
      <c r="F10" s="12"/>
    </row>
    <row r="11" spans="1:6" ht="24.75" customHeight="1">
      <c r="A11" s="15" t="s">
        <v>244</v>
      </c>
      <c r="B11" s="15">
        <f>Mob1Name</f>
        <v>0</v>
      </c>
      <c r="C11" s="12"/>
      <c r="D11" s="12"/>
      <c r="E11" s="188">
        <f>Mob1Total</f>
        <v>1390237.5</v>
      </c>
      <c r="F11" s="15"/>
    </row>
    <row r="12" spans="1:6" ht="24.75" customHeight="1">
      <c r="A12" s="15" t="s">
        <v>259</v>
      </c>
      <c r="B12" s="15">
        <f>Mon1Name</f>
        <v>0</v>
      </c>
      <c r="C12" s="12"/>
      <c r="D12" s="12"/>
      <c r="E12" s="188">
        <f>Mon1Total</f>
        <v>0</v>
      </c>
      <c r="F12" s="15"/>
    </row>
    <row r="13" spans="1:6" ht="24.75" customHeight="1">
      <c r="A13" s="15" t="s">
        <v>278</v>
      </c>
      <c r="C13" s="1"/>
      <c r="D13" s="1"/>
      <c r="E13" s="189">
        <f>PC1Total</f>
        <v>16921894.342706017</v>
      </c>
      <c r="F13" s="12"/>
    </row>
    <row r="14" spans="2:6" ht="24.75" customHeight="1">
      <c r="B14" s="179" t="s">
        <v>668</v>
      </c>
      <c r="C14" s="180"/>
      <c r="D14" s="193">
        <f>OWTotal</f>
        <v>496335</v>
      </c>
      <c r="E14" s="189"/>
      <c r="F14" s="12"/>
    </row>
    <row r="15" spans="2:6" ht="24.75" customHeight="1">
      <c r="B15" s="182" t="s">
        <v>677</v>
      </c>
      <c r="C15" s="180"/>
      <c r="D15" s="193">
        <f>PCAnnualTotal</f>
        <v>509035</v>
      </c>
      <c r="E15" s="190"/>
      <c r="F15" s="15"/>
    </row>
    <row r="16" spans="2:6" ht="15.75" customHeight="1">
      <c r="B16" s="182" t="s">
        <v>678</v>
      </c>
      <c r="C16" s="182" t="s">
        <v>676</v>
      </c>
      <c r="D16" s="181"/>
      <c r="E16" s="190"/>
      <c r="F16" s="15"/>
    </row>
    <row r="17" spans="2:6" ht="16.5" customHeight="1">
      <c r="B17" s="179">
        <f>DiscountRate</f>
        <v>0.03</v>
      </c>
      <c r="C17" s="179">
        <f>PCYears</f>
        <v>200</v>
      </c>
      <c r="D17" s="179"/>
      <c r="E17" s="188"/>
      <c r="F17" s="15"/>
    </row>
    <row r="18" spans="1:6" ht="24.75" customHeight="1" thickBot="1">
      <c r="A18" s="48" t="s">
        <v>323</v>
      </c>
      <c r="B18" s="17"/>
      <c r="C18" s="16"/>
      <c r="D18" s="16"/>
      <c r="E18" s="191">
        <f>SUM(E4:E17)</f>
        <v>26319016.44270602</v>
      </c>
      <c r="F18" s="15"/>
    </row>
    <row r="19" spans="1:6" ht="24.75" customHeight="1" thickTop="1">
      <c r="A19" s="15"/>
      <c r="B19" s="15"/>
      <c r="C19" s="12"/>
      <c r="D19" s="12"/>
      <c r="E19" s="188"/>
      <c r="F19" s="15"/>
    </row>
    <row r="20" spans="1:6" ht="24.75" customHeight="1">
      <c r="A20" s="15" t="s">
        <v>324</v>
      </c>
      <c r="B20" s="15">
        <v>3</v>
      </c>
      <c r="C20" s="12" t="s">
        <v>325</v>
      </c>
      <c r="D20" s="12"/>
      <c r="E20" s="188">
        <f>B20/100*E18</f>
        <v>789570.4932811805</v>
      </c>
      <c r="F20" s="15"/>
    </row>
    <row r="21" spans="1:6" ht="15" customHeight="1">
      <c r="A21" s="15"/>
      <c r="B21" s="15"/>
      <c r="C21" s="12"/>
      <c r="D21" s="12"/>
      <c r="E21" s="188"/>
      <c r="F21" s="15"/>
    </row>
    <row r="22" spans="1:6" ht="24.75" customHeight="1">
      <c r="A22" s="15" t="s">
        <v>326</v>
      </c>
      <c r="B22" s="15">
        <v>3</v>
      </c>
      <c r="C22" s="12" t="s">
        <v>325</v>
      </c>
      <c r="D22" s="12"/>
      <c r="E22" s="188">
        <f>B22/100*E18</f>
        <v>789570.4932811805</v>
      </c>
      <c r="F22" s="15"/>
    </row>
    <row r="23" spans="1:5" ht="15" customHeight="1">
      <c r="A23" s="15"/>
      <c r="B23" s="15"/>
      <c r="C23" s="12"/>
      <c r="D23" s="12"/>
      <c r="E23" s="188"/>
    </row>
    <row r="24" spans="1:5" ht="24.75" customHeight="1">
      <c r="A24" s="15" t="s">
        <v>327</v>
      </c>
      <c r="B24" s="15">
        <v>25</v>
      </c>
      <c r="C24" s="12" t="s">
        <v>325</v>
      </c>
      <c r="D24" s="12"/>
      <c r="E24" s="188">
        <f>B24/100*E18</f>
        <v>6579754.110676505</v>
      </c>
    </row>
    <row r="25" spans="1:5" ht="15" customHeight="1">
      <c r="A25" s="15"/>
      <c r="B25" s="15"/>
      <c r="C25" s="12"/>
      <c r="D25" s="12"/>
      <c r="E25" s="188"/>
    </row>
    <row r="26" spans="1:6" ht="24.75" customHeight="1" thickBot="1">
      <c r="A26" s="7" t="s">
        <v>328</v>
      </c>
      <c r="B26" s="7"/>
      <c r="C26" s="8"/>
      <c r="D26" s="8"/>
      <c r="E26" s="192">
        <f>E18+E20+E22+E24</f>
        <v>34477911.53994489</v>
      </c>
      <c r="F26" s="15"/>
    </row>
    <row r="27" spans="3:6" ht="24.75" customHeight="1" thickTop="1">
      <c r="C27" s="1"/>
      <c r="D27" s="1"/>
      <c r="F27" s="15"/>
    </row>
    <row r="28" spans="3:6" ht="24.75" customHeight="1">
      <c r="C28" s="1"/>
      <c r="D28" s="1"/>
      <c r="F28" s="15"/>
    </row>
  </sheetData>
  <sheetProtection sheet="1" objects="1" scenarios="1"/>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3.xml><?xml version="1.0" encoding="utf-8"?>
<worksheet xmlns="http://schemas.openxmlformats.org/spreadsheetml/2006/main" xmlns:r="http://schemas.openxmlformats.org/officeDocument/2006/relationships">
  <sheetPr codeName="Sheet31"/>
  <dimension ref="A1:BV1101"/>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4.7773437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thickBot="1">
      <c r="A1" s="25">
        <v>1</v>
      </c>
      <c r="B1" s="41" t="s">
        <v>364</v>
      </c>
      <c r="C1" s="46"/>
      <c r="E1" s="53" t="s">
        <v>363</v>
      </c>
      <c r="F1" s="199" t="s">
        <v>34</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17" s="80" customFormat="1" ht="4.5" customHeight="1" thickBot="1">
      <c r="B2" s="81"/>
      <c r="C2" s="82"/>
      <c r="D2" s="83"/>
      <c r="E2" s="83"/>
      <c r="F2" s="83"/>
      <c r="G2" s="84"/>
      <c r="I2"/>
      <c r="J2"/>
      <c r="K2"/>
      <c r="L2"/>
      <c r="M2"/>
      <c r="N2"/>
      <c r="O2"/>
      <c r="P2"/>
      <c r="Q2"/>
    </row>
    <row r="3" spans="1:74" s="24" customFormat="1" ht="33" customHeight="1" thickTop="1">
      <c r="A3" s="68"/>
      <c r="B3" s="69" t="s">
        <v>35</v>
      </c>
      <c r="C3" s="70" t="s">
        <v>36</v>
      </c>
      <c r="D3" s="71" t="s">
        <v>37</v>
      </c>
      <c r="E3" s="71" t="s">
        <v>333</v>
      </c>
      <c r="F3" s="198" t="s">
        <v>3</v>
      </c>
      <c r="G3" s="70"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3.25" customHeight="1">
      <c r="A4" s="12" t="s">
        <v>39</v>
      </c>
      <c r="B4" s="12" t="s">
        <v>40</v>
      </c>
      <c r="C4" s="43"/>
      <c r="D4" s="12"/>
      <c r="E4" s="12"/>
      <c r="F4" s="29"/>
      <c r="G4" s="11"/>
      <c r="K4"/>
      <c r="L4"/>
      <c r="M4"/>
      <c r="S4"/>
      <c r="T4"/>
      <c r="U4"/>
    </row>
    <row r="5" spans="1:21" ht="15">
      <c r="A5" s="12"/>
      <c r="B5" s="12" t="s">
        <v>41</v>
      </c>
      <c r="C5" s="43" t="s">
        <v>42</v>
      </c>
      <c r="D5" s="12"/>
      <c r="E5" s="12" t="e">
        <f>NA()</f>
        <v>#N/A</v>
      </c>
      <c r="F5" s="29">
        <f>IF(ISNA(E5),0,INDEX(IF(UPPER(RIGHT(E5,1))=Low,UnitCostLow,IF(UPPER(RIGHT(E5,1))=High,UnitCostHigh,UnitCostSpecified)),MATCH(UPPER(LEFT(E5,LEN(E5)-1)),CostCode,0)))</f>
        <v>0</v>
      </c>
      <c r="G5" s="11">
        <f aca="true" t="shared" si="0" ref="G5:G11">F5*D5</f>
        <v>0</v>
      </c>
      <c r="K5"/>
      <c r="L5"/>
      <c r="M5"/>
      <c r="S5"/>
      <c r="T5"/>
      <c r="U5"/>
    </row>
    <row r="6" spans="1:21" ht="15">
      <c r="A6" s="12" t="s">
        <v>0</v>
      </c>
      <c r="B6" s="12" t="s">
        <v>43</v>
      </c>
      <c r="C6" s="43" t="s">
        <v>44</v>
      </c>
      <c r="D6" s="12"/>
      <c r="E6" s="12" t="e">
        <f>NA()</f>
        <v>#N/A</v>
      </c>
      <c r="F6" s="29">
        <f aca="true" t="shared" si="1" ref="F6:F51">IF(ISNA(E6),0,INDEX(IF(UPPER(RIGHT(E6,1))=Low,UnitCostLow,IF(UPPER(RIGHT(E6,1))=High,UnitCostHigh,UnitCostSpecified)),MATCH(UPPER(LEFT(E6,LEN(E6)-1)),CostCode,0)))</f>
        <v>0</v>
      </c>
      <c r="G6" s="11">
        <f t="shared" si="0"/>
        <v>0</v>
      </c>
      <c r="K6"/>
      <c r="L6"/>
      <c r="M6"/>
      <c r="S6"/>
      <c r="T6"/>
      <c r="U6"/>
    </row>
    <row r="7" spans="1:21" ht="15">
      <c r="A7" s="12" t="s">
        <v>0</v>
      </c>
      <c r="B7" s="12" t="s">
        <v>45</v>
      </c>
      <c r="C7" s="43" t="s">
        <v>46</v>
      </c>
      <c r="D7" s="12"/>
      <c r="E7" s="12" t="e">
        <f>NA()</f>
        <v>#N/A</v>
      </c>
      <c r="F7" s="29">
        <f t="shared" si="1"/>
        <v>0</v>
      </c>
      <c r="G7" s="11">
        <f t="shared" si="0"/>
        <v>0</v>
      </c>
      <c r="K7"/>
      <c r="L7"/>
      <c r="M7"/>
      <c r="S7"/>
      <c r="T7"/>
      <c r="U7"/>
    </row>
    <row r="8" spans="1:21" ht="15">
      <c r="A8" s="12" t="s">
        <v>0</v>
      </c>
      <c r="B8" s="12" t="s">
        <v>47</v>
      </c>
      <c r="C8" s="43" t="s">
        <v>46</v>
      </c>
      <c r="D8" s="12"/>
      <c r="E8" s="12" t="e">
        <f>NA()</f>
        <v>#N/A</v>
      </c>
      <c r="F8" s="29">
        <f t="shared" si="1"/>
        <v>0</v>
      </c>
      <c r="G8" s="11">
        <f t="shared" si="0"/>
        <v>0</v>
      </c>
      <c r="K8"/>
      <c r="L8"/>
      <c r="M8"/>
      <c r="S8"/>
      <c r="T8"/>
      <c r="U8"/>
    </row>
    <row r="9" spans="1:21" ht="15">
      <c r="A9" s="12" t="s">
        <v>0</v>
      </c>
      <c r="B9" s="12" t="s">
        <v>48</v>
      </c>
      <c r="C9" s="43" t="s">
        <v>46</v>
      </c>
      <c r="D9" s="12"/>
      <c r="E9" s="12" t="e">
        <f>NA()</f>
        <v>#N/A</v>
      </c>
      <c r="F9" s="29">
        <f t="shared" si="1"/>
        <v>0</v>
      </c>
      <c r="G9" s="11">
        <f t="shared" si="0"/>
        <v>0</v>
      </c>
      <c r="K9"/>
      <c r="L9"/>
      <c r="M9"/>
      <c r="S9"/>
      <c r="T9"/>
      <c r="U9"/>
    </row>
    <row r="10" spans="1:21" ht="15">
      <c r="A10" s="12" t="s">
        <v>0</v>
      </c>
      <c r="B10" s="12" t="s">
        <v>49</v>
      </c>
      <c r="C10" s="43" t="s">
        <v>46</v>
      </c>
      <c r="D10" s="12"/>
      <c r="E10" s="12" t="e">
        <f>NA()</f>
        <v>#N/A</v>
      </c>
      <c r="F10" s="29">
        <f t="shared" si="1"/>
        <v>0</v>
      </c>
      <c r="G10" s="11">
        <f t="shared" si="0"/>
        <v>0</v>
      </c>
      <c r="K10"/>
      <c r="L10"/>
      <c r="M10"/>
      <c r="S10"/>
      <c r="T10"/>
      <c r="U10"/>
    </row>
    <row r="11" spans="1:21" ht="15">
      <c r="A11" s="12" t="s">
        <v>0</v>
      </c>
      <c r="B11" s="12" t="s">
        <v>50</v>
      </c>
      <c r="C11" s="43"/>
      <c r="D11" s="12"/>
      <c r="E11" s="12" t="e">
        <f>NA()</f>
        <v>#N/A</v>
      </c>
      <c r="F11" s="29">
        <f t="shared" si="1"/>
        <v>0</v>
      </c>
      <c r="G11" s="11">
        <f t="shared" si="0"/>
        <v>0</v>
      </c>
      <c r="K11"/>
      <c r="L11"/>
      <c r="M11"/>
      <c r="S11"/>
      <c r="T11"/>
      <c r="U11"/>
    </row>
    <row r="12" spans="1:21" ht="26.25" customHeight="1">
      <c r="A12" s="12" t="s">
        <v>51</v>
      </c>
      <c r="B12" s="12" t="s">
        <v>52</v>
      </c>
      <c r="C12" s="43"/>
      <c r="D12" s="12"/>
      <c r="E12" s="12"/>
      <c r="F12" s="29"/>
      <c r="G12" s="11"/>
      <c r="K12"/>
      <c r="L12"/>
      <c r="M12"/>
      <c r="S12"/>
      <c r="T12"/>
      <c r="U12"/>
    </row>
    <row r="13" spans="1:21" ht="15">
      <c r="A13" s="12" t="s">
        <v>0</v>
      </c>
      <c r="B13" s="12" t="s">
        <v>53</v>
      </c>
      <c r="C13" s="43" t="s">
        <v>46</v>
      </c>
      <c r="D13" s="12"/>
      <c r="E13" s="12" t="e">
        <f>NA()</f>
        <v>#N/A</v>
      </c>
      <c r="F13" s="29">
        <f t="shared" si="1"/>
        <v>0</v>
      </c>
      <c r="G13" s="11">
        <f>F13*D13</f>
        <v>0</v>
      </c>
      <c r="K13"/>
      <c r="L13"/>
      <c r="M13"/>
      <c r="S13"/>
      <c r="T13"/>
      <c r="U13"/>
    </row>
    <row r="14" spans="1:21" ht="15">
      <c r="A14" s="12" t="s">
        <v>0</v>
      </c>
      <c r="B14" s="12" t="s">
        <v>54</v>
      </c>
      <c r="C14" s="43" t="s">
        <v>46</v>
      </c>
      <c r="D14" s="12"/>
      <c r="E14" s="12" t="e">
        <f>NA()</f>
        <v>#N/A</v>
      </c>
      <c r="F14" s="29">
        <f t="shared" si="1"/>
        <v>0</v>
      </c>
      <c r="G14" s="11">
        <f>F14*D14</f>
        <v>0</v>
      </c>
      <c r="K14"/>
      <c r="L14"/>
      <c r="M14"/>
      <c r="S14"/>
      <c r="T14"/>
      <c r="U14"/>
    </row>
    <row r="15" spans="1:21" ht="15">
      <c r="A15" s="12" t="s">
        <v>0</v>
      </c>
      <c r="B15" s="12" t="s">
        <v>55</v>
      </c>
      <c r="C15" s="43" t="s">
        <v>46</v>
      </c>
      <c r="D15" s="12"/>
      <c r="E15" s="12" t="e">
        <f>NA()</f>
        <v>#N/A</v>
      </c>
      <c r="F15" s="29">
        <f t="shared" si="1"/>
        <v>0</v>
      </c>
      <c r="G15" s="11">
        <f>F15*D15</f>
        <v>0</v>
      </c>
      <c r="K15"/>
      <c r="L15"/>
      <c r="M15"/>
      <c r="S15"/>
      <c r="T15"/>
      <c r="U15"/>
    </row>
    <row r="16" spans="1:21" ht="15">
      <c r="A16" s="12" t="s">
        <v>0</v>
      </c>
      <c r="B16" s="12" t="s">
        <v>56</v>
      </c>
      <c r="C16" s="43" t="s">
        <v>46</v>
      </c>
      <c r="D16" s="12"/>
      <c r="E16" s="12" t="e">
        <f>NA()</f>
        <v>#N/A</v>
      </c>
      <c r="F16" s="29">
        <f t="shared" si="1"/>
        <v>0</v>
      </c>
      <c r="G16" s="11">
        <f>F16*D16</f>
        <v>0</v>
      </c>
      <c r="K16"/>
      <c r="L16"/>
      <c r="M16"/>
      <c r="S16"/>
      <c r="T16"/>
      <c r="U16"/>
    </row>
    <row r="17" spans="1:21" ht="15">
      <c r="A17" s="12" t="s">
        <v>0</v>
      </c>
      <c r="B17" s="12" t="s">
        <v>57</v>
      </c>
      <c r="C17" s="43" t="s">
        <v>46</v>
      </c>
      <c r="D17" s="12"/>
      <c r="E17" s="12" t="e">
        <f>NA()</f>
        <v>#N/A</v>
      </c>
      <c r="F17" s="29">
        <f t="shared" si="1"/>
        <v>0</v>
      </c>
      <c r="G17" s="11">
        <v>0</v>
      </c>
      <c r="K17"/>
      <c r="L17"/>
      <c r="M17"/>
      <c r="S17"/>
      <c r="T17"/>
      <c r="U17"/>
    </row>
    <row r="18" spans="1:21" ht="15">
      <c r="A18" s="12" t="s">
        <v>0</v>
      </c>
      <c r="B18" s="12"/>
      <c r="C18" s="43" t="s">
        <v>42</v>
      </c>
      <c r="D18" s="12"/>
      <c r="E18" s="12" t="e">
        <f>NA()</f>
        <v>#N/A</v>
      </c>
      <c r="F18" s="29">
        <f t="shared" si="1"/>
        <v>0</v>
      </c>
      <c r="G18" s="11">
        <f>F18*D18</f>
        <v>0</v>
      </c>
      <c r="K18"/>
      <c r="L18"/>
      <c r="M18"/>
      <c r="S18"/>
      <c r="T18"/>
      <c r="U18"/>
    </row>
    <row r="19" spans="1:21" ht="15">
      <c r="A19" s="12" t="s">
        <v>0</v>
      </c>
      <c r="B19" s="12" t="s">
        <v>58</v>
      </c>
      <c r="C19" s="43" t="s">
        <v>44</v>
      </c>
      <c r="D19" s="12"/>
      <c r="E19" s="12" t="e">
        <f>NA()</f>
        <v>#N/A</v>
      </c>
      <c r="F19" s="29">
        <f t="shared" si="1"/>
        <v>0</v>
      </c>
      <c r="G19" s="11">
        <f>F19*D19</f>
        <v>0</v>
      </c>
      <c r="K19"/>
      <c r="L19"/>
      <c r="M19"/>
      <c r="S19"/>
      <c r="T19"/>
      <c r="U19"/>
    </row>
    <row r="20" spans="1:21" ht="15">
      <c r="A20" s="12" t="s">
        <v>0</v>
      </c>
      <c r="B20" s="12" t="s">
        <v>59</v>
      </c>
      <c r="C20" s="43" t="s">
        <v>42</v>
      </c>
      <c r="D20" s="12"/>
      <c r="E20" s="12" t="e">
        <f>NA()</f>
        <v>#N/A</v>
      </c>
      <c r="F20" s="29">
        <f t="shared" si="1"/>
        <v>0</v>
      </c>
      <c r="G20" s="11">
        <f>F20*D20</f>
        <v>0</v>
      </c>
      <c r="K20"/>
      <c r="L20"/>
      <c r="M20"/>
      <c r="S20"/>
      <c r="T20"/>
      <c r="U20"/>
    </row>
    <row r="21" spans="1:21" ht="15">
      <c r="A21" s="12" t="s">
        <v>0</v>
      </c>
      <c r="B21" s="12" t="s">
        <v>60</v>
      </c>
      <c r="C21" s="43" t="s">
        <v>61</v>
      </c>
      <c r="D21" s="12"/>
      <c r="E21" s="12" t="e">
        <f>NA()</f>
        <v>#N/A</v>
      </c>
      <c r="F21" s="29">
        <f t="shared" si="1"/>
        <v>0</v>
      </c>
      <c r="G21" s="11">
        <f>F21*D21</f>
        <v>0</v>
      </c>
      <c r="K21"/>
      <c r="L21"/>
      <c r="M21"/>
      <c r="S21"/>
      <c r="T21"/>
      <c r="U21"/>
    </row>
    <row r="22" spans="1:21" ht="15">
      <c r="A22" s="12" t="s">
        <v>0</v>
      </c>
      <c r="B22" s="12" t="s">
        <v>50</v>
      </c>
      <c r="C22" s="43"/>
      <c r="D22" s="12"/>
      <c r="E22" s="12" t="e">
        <f>NA()</f>
        <v>#N/A</v>
      </c>
      <c r="F22" s="29">
        <f t="shared" si="1"/>
        <v>0</v>
      </c>
      <c r="G22" s="11">
        <f>F22*D22</f>
        <v>0</v>
      </c>
      <c r="K22"/>
      <c r="L22"/>
      <c r="M22"/>
      <c r="S22"/>
      <c r="T22"/>
      <c r="U22"/>
    </row>
    <row r="23" spans="1:21" ht="24.75" customHeight="1">
      <c r="A23" s="12" t="s">
        <v>62</v>
      </c>
      <c r="B23" s="12" t="s">
        <v>63</v>
      </c>
      <c r="C23" s="43"/>
      <c r="D23" s="12"/>
      <c r="E23" s="12"/>
      <c r="F23" s="29"/>
      <c r="G23" s="11"/>
      <c r="K23"/>
      <c r="L23"/>
      <c r="M23"/>
      <c r="S23"/>
      <c r="T23"/>
      <c r="U23"/>
    </row>
    <row r="24" spans="1:21" ht="15">
      <c r="A24" s="12" t="s">
        <v>0</v>
      </c>
      <c r="B24" s="12" t="s">
        <v>64</v>
      </c>
      <c r="C24" s="43" t="s">
        <v>46</v>
      </c>
      <c r="D24" s="12"/>
      <c r="E24" s="12" t="e">
        <f>NA()</f>
        <v>#N/A</v>
      </c>
      <c r="F24" s="29">
        <f t="shared" si="1"/>
        <v>0</v>
      </c>
      <c r="G24" s="11">
        <f>F24*D24</f>
        <v>0</v>
      </c>
      <c r="K24"/>
      <c r="L24"/>
      <c r="M24"/>
      <c r="S24"/>
      <c r="T24"/>
      <c r="U24"/>
    </row>
    <row r="25" spans="1:21" ht="15">
      <c r="A25" s="12" t="s">
        <v>0</v>
      </c>
      <c r="B25" s="12" t="s">
        <v>65</v>
      </c>
      <c r="C25" s="43" t="s">
        <v>46</v>
      </c>
      <c r="D25" s="12"/>
      <c r="E25" s="12" t="e">
        <f>NA()</f>
        <v>#N/A</v>
      </c>
      <c r="F25" s="29">
        <f t="shared" si="1"/>
        <v>0</v>
      </c>
      <c r="G25" s="11">
        <f>F25*D25</f>
        <v>0</v>
      </c>
      <c r="K25"/>
      <c r="L25"/>
      <c r="M25"/>
      <c r="S25"/>
      <c r="T25"/>
      <c r="U25"/>
    </row>
    <row r="26" spans="1:21" ht="15">
      <c r="A26" s="12" t="s">
        <v>0</v>
      </c>
      <c r="B26" s="12" t="s">
        <v>66</v>
      </c>
      <c r="C26" s="43" t="s">
        <v>46</v>
      </c>
      <c r="D26" s="12"/>
      <c r="E26" s="12" t="e">
        <f>NA()</f>
        <v>#N/A</v>
      </c>
      <c r="F26" s="29">
        <f t="shared" si="1"/>
        <v>0</v>
      </c>
      <c r="G26" s="11">
        <f>F26*D26</f>
        <v>0</v>
      </c>
      <c r="K26"/>
      <c r="L26"/>
      <c r="M26"/>
      <c r="S26"/>
      <c r="T26"/>
      <c r="U26"/>
    </row>
    <row r="27" spans="1:21" ht="15">
      <c r="A27" s="12" t="s">
        <v>0</v>
      </c>
      <c r="B27" s="12" t="s">
        <v>67</v>
      </c>
      <c r="C27" s="43" t="s">
        <v>68</v>
      </c>
      <c r="D27" s="12"/>
      <c r="E27" s="12" t="e">
        <f>NA()</f>
        <v>#N/A</v>
      </c>
      <c r="F27" s="29">
        <f t="shared" si="1"/>
        <v>0</v>
      </c>
      <c r="G27" s="11">
        <f>F27*D27</f>
        <v>0</v>
      </c>
      <c r="K27"/>
      <c r="L27"/>
      <c r="M27"/>
      <c r="S27"/>
      <c r="T27"/>
      <c r="U27"/>
    </row>
    <row r="28" spans="1:21" ht="15">
      <c r="A28" s="12" t="s">
        <v>0</v>
      </c>
      <c r="B28" s="12" t="s">
        <v>50</v>
      </c>
      <c r="C28" s="43"/>
      <c r="D28" s="12"/>
      <c r="E28" s="12" t="e">
        <f>NA()</f>
        <v>#N/A</v>
      </c>
      <c r="F28" s="29">
        <f t="shared" si="1"/>
        <v>0</v>
      </c>
      <c r="G28" s="11">
        <f>F28*D28</f>
        <v>0</v>
      </c>
      <c r="K28"/>
      <c r="L28"/>
      <c r="M28"/>
      <c r="S28"/>
      <c r="T28"/>
      <c r="U28"/>
    </row>
    <row r="29" spans="1:21" ht="24.75" customHeight="1">
      <c r="A29" s="12" t="s">
        <v>0</v>
      </c>
      <c r="B29" s="12" t="s">
        <v>70</v>
      </c>
      <c r="C29" s="43"/>
      <c r="D29" s="12"/>
      <c r="E29" s="12"/>
      <c r="F29" s="29"/>
      <c r="G29" s="11"/>
      <c r="K29"/>
      <c r="L29"/>
      <c r="M29"/>
      <c r="S29"/>
      <c r="T29"/>
      <c r="U29"/>
    </row>
    <row r="30" spans="1:21" ht="15">
      <c r="A30" s="12" t="s">
        <v>0</v>
      </c>
      <c r="B30" s="12" t="s">
        <v>71</v>
      </c>
      <c r="C30" s="43" t="s">
        <v>46</v>
      </c>
      <c r="D30" s="12"/>
      <c r="E30" s="12" t="e">
        <f>NA()</f>
        <v>#N/A</v>
      </c>
      <c r="F30" s="29">
        <f t="shared" si="1"/>
        <v>0</v>
      </c>
      <c r="G30" s="11">
        <f>F30*D30</f>
        <v>0</v>
      </c>
      <c r="K30"/>
      <c r="L30"/>
      <c r="M30"/>
      <c r="S30"/>
      <c r="T30"/>
      <c r="U30"/>
    </row>
    <row r="31" spans="1:21" ht="15">
      <c r="A31" s="12" t="s">
        <v>0</v>
      </c>
      <c r="B31" s="12" t="s">
        <v>72</v>
      </c>
      <c r="C31" s="43" t="s">
        <v>46</v>
      </c>
      <c r="D31" s="12"/>
      <c r="E31" s="12" t="e">
        <f>NA()</f>
        <v>#N/A</v>
      </c>
      <c r="F31" s="29">
        <f t="shared" si="1"/>
        <v>0</v>
      </c>
      <c r="G31" s="11">
        <f>F31*D31</f>
        <v>0</v>
      </c>
      <c r="K31"/>
      <c r="L31"/>
      <c r="M31"/>
      <c r="S31"/>
      <c r="T31"/>
      <c r="U31"/>
    </row>
    <row r="32" spans="1:21" ht="15">
      <c r="A32" s="12" t="s">
        <v>0</v>
      </c>
      <c r="B32" s="12" t="s">
        <v>73</v>
      </c>
      <c r="C32" s="43" t="s">
        <v>46</v>
      </c>
      <c r="D32" s="12"/>
      <c r="E32" s="12" t="e">
        <f>NA()</f>
        <v>#N/A</v>
      </c>
      <c r="F32" s="29">
        <f t="shared" si="1"/>
        <v>0</v>
      </c>
      <c r="G32" s="11">
        <f>F32*D32</f>
        <v>0</v>
      </c>
      <c r="K32"/>
      <c r="L32"/>
      <c r="M32"/>
      <c r="S32"/>
      <c r="T32"/>
      <c r="U32"/>
    </row>
    <row r="33" spans="1:21" ht="15">
      <c r="A33" s="12" t="s">
        <v>0</v>
      </c>
      <c r="B33" s="12" t="s">
        <v>66</v>
      </c>
      <c r="C33" s="43" t="s">
        <v>46</v>
      </c>
      <c r="D33" s="12"/>
      <c r="E33" s="12" t="e">
        <f>NA()</f>
        <v>#N/A</v>
      </c>
      <c r="F33" s="29">
        <f t="shared" si="1"/>
        <v>0</v>
      </c>
      <c r="G33" s="11">
        <f>F33*D33</f>
        <v>0</v>
      </c>
      <c r="K33"/>
      <c r="L33"/>
      <c r="M33"/>
      <c r="S33"/>
      <c r="T33"/>
      <c r="U33"/>
    </row>
    <row r="34" spans="1:21" ht="15">
      <c r="A34" s="12" t="s">
        <v>0</v>
      </c>
      <c r="B34" s="12" t="s">
        <v>50</v>
      </c>
      <c r="C34" s="43"/>
      <c r="D34" s="12"/>
      <c r="E34" s="12" t="e">
        <f>NA()</f>
        <v>#N/A</v>
      </c>
      <c r="F34" s="29">
        <f t="shared" si="1"/>
        <v>0</v>
      </c>
      <c r="G34" s="11">
        <f>F34*D34</f>
        <v>0</v>
      </c>
      <c r="K34"/>
      <c r="L34"/>
      <c r="M34"/>
      <c r="S34"/>
      <c r="T34"/>
      <c r="U34"/>
    </row>
    <row r="35" spans="1:21" ht="24.75" customHeight="1">
      <c r="A35" s="12" t="s">
        <v>74</v>
      </c>
      <c r="B35" s="12" t="s">
        <v>694</v>
      </c>
      <c r="C35" s="43"/>
      <c r="D35" s="12"/>
      <c r="E35" s="12"/>
      <c r="F35" s="29"/>
      <c r="G35" s="11"/>
      <c r="K35"/>
      <c r="L35"/>
      <c r="M35"/>
      <c r="S35"/>
      <c r="T35"/>
      <c r="U35"/>
    </row>
    <row r="36" spans="1:21" ht="15">
      <c r="A36" s="12" t="s">
        <v>0</v>
      </c>
      <c r="B36" s="12" t="s">
        <v>45</v>
      </c>
      <c r="C36" s="43" t="s">
        <v>46</v>
      </c>
      <c r="D36" s="12">
        <v>1200</v>
      </c>
      <c r="E36" s="12" t="s">
        <v>695</v>
      </c>
      <c r="F36" s="29">
        <f t="shared" si="1"/>
        <v>20</v>
      </c>
      <c r="G36" s="11">
        <f aca="true" t="shared" si="2" ref="G36:G43">F36*D36</f>
        <v>24000</v>
      </c>
      <c r="K36"/>
      <c r="L36"/>
      <c r="M36"/>
      <c r="S36"/>
      <c r="T36"/>
      <c r="U36"/>
    </row>
    <row r="37" spans="1:21" ht="15">
      <c r="A37" s="12" t="s">
        <v>0</v>
      </c>
      <c r="B37" s="12" t="s">
        <v>47</v>
      </c>
      <c r="C37" s="43" t="s">
        <v>46</v>
      </c>
      <c r="D37" s="12"/>
      <c r="E37" s="12" t="e">
        <f>NA()</f>
        <v>#N/A</v>
      </c>
      <c r="F37" s="29">
        <f t="shared" si="1"/>
        <v>0</v>
      </c>
      <c r="G37" s="11">
        <f t="shared" si="2"/>
        <v>0</v>
      </c>
      <c r="K37"/>
      <c r="L37"/>
      <c r="M37"/>
      <c r="S37"/>
      <c r="T37"/>
      <c r="U37"/>
    </row>
    <row r="38" spans="1:21" ht="15">
      <c r="A38" s="12" t="s">
        <v>0</v>
      </c>
      <c r="B38" s="12" t="s">
        <v>696</v>
      </c>
      <c r="C38" s="43" t="s">
        <v>42</v>
      </c>
      <c r="D38" s="12">
        <v>600</v>
      </c>
      <c r="E38" s="12" t="e">
        <f>NA()</f>
        <v>#N/A</v>
      </c>
      <c r="F38" s="29">
        <v>130</v>
      </c>
      <c r="G38" s="11">
        <f t="shared" si="2"/>
        <v>78000</v>
      </c>
      <c r="K38"/>
      <c r="L38"/>
      <c r="M38"/>
      <c r="S38"/>
      <c r="T38"/>
      <c r="U38"/>
    </row>
    <row r="39" spans="1:21" ht="15">
      <c r="A39" s="12" t="s">
        <v>0</v>
      </c>
      <c r="B39" s="12" t="s">
        <v>79</v>
      </c>
      <c r="C39" s="43" t="s">
        <v>46</v>
      </c>
      <c r="D39" s="12"/>
      <c r="E39" s="12" t="e">
        <f>NA()</f>
        <v>#N/A</v>
      </c>
      <c r="F39" s="29">
        <f t="shared" si="1"/>
        <v>0</v>
      </c>
      <c r="G39" s="11">
        <f t="shared" si="2"/>
        <v>0</v>
      </c>
      <c r="K39"/>
      <c r="L39"/>
      <c r="M39"/>
      <c r="S39"/>
      <c r="T39"/>
      <c r="U39"/>
    </row>
    <row r="40" spans="1:21" ht="15">
      <c r="A40" s="12" t="s">
        <v>0</v>
      </c>
      <c r="B40" s="12" t="s">
        <v>80</v>
      </c>
      <c r="C40" s="43" t="s">
        <v>44</v>
      </c>
      <c r="D40" s="12"/>
      <c r="E40" s="12" t="e">
        <f>NA()</f>
        <v>#N/A</v>
      </c>
      <c r="F40" s="29">
        <f t="shared" si="1"/>
        <v>0</v>
      </c>
      <c r="G40" s="11">
        <f t="shared" si="2"/>
        <v>0</v>
      </c>
      <c r="K40"/>
      <c r="L40"/>
      <c r="M40"/>
      <c r="S40"/>
      <c r="T40"/>
      <c r="U40"/>
    </row>
    <row r="41" spans="1:21" ht="15">
      <c r="A41" s="12" t="s">
        <v>0</v>
      </c>
      <c r="B41" s="12" t="s">
        <v>81</v>
      </c>
      <c r="C41" s="43" t="s">
        <v>82</v>
      </c>
      <c r="D41" s="12"/>
      <c r="E41" s="12" t="e">
        <f>NA()</f>
        <v>#N/A</v>
      </c>
      <c r="F41" s="29">
        <f t="shared" si="1"/>
        <v>0</v>
      </c>
      <c r="G41" s="11">
        <f t="shared" si="2"/>
        <v>0</v>
      </c>
      <c r="K41"/>
      <c r="L41"/>
      <c r="M41"/>
      <c r="S41"/>
      <c r="T41"/>
      <c r="U41"/>
    </row>
    <row r="42" spans="1:21" ht="15">
      <c r="A42" s="12" t="s">
        <v>0</v>
      </c>
      <c r="B42" s="12" t="s">
        <v>83</v>
      </c>
      <c r="C42" s="43" t="s">
        <v>82</v>
      </c>
      <c r="D42" s="12"/>
      <c r="E42" s="12" t="e">
        <f>NA()</f>
        <v>#N/A</v>
      </c>
      <c r="F42" s="29">
        <f t="shared" si="1"/>
        <v>0</v>
      </c>
      <c r="G42" s="11">
        <f t="shared" si="2"/>
        <v>0</v>
      </c>
      <c r="K42"/>
      <c r="L42"/>
      <c r="M42"/>
      <c r="S42"/>
      <c r="T42"/>
      <c r="U42"/>
    </row>
    <row r="43" spans="1:21" ht="15">
      <c r="A43" s="12" t="s">
        <v>0</v>
      </c>
      <c r="B43" s="12" t="s">
        <v>50</v>
      </c>
      <c r="C43" s="43" t="s">
        <v>82</v>
      </c>
      <c r="D43" s="12"/>
      <c r="E43" s="12" t="e">
        <f>NA()</f>
        <v>#N/A</v>
      </c>
      <c r="F43" s="29">
        <f t="shared" si="1"/>
        <v>0</v>
      </c>
      <c r="G43" s="11">
        <f t="shared" si="2"/>
        <v>0</v>
      </c>
      <c r="K43"/>
      <c r="L43"/>
      <c r="M43"/>
      <c r="S43"/>
      <c r="T43"/>
      <c r="U43"/>
    </row>
    <row r="44" spans="1:21" ht="24.75" customHeight="1">
      <c r="A44" s="12" t="s">
        <v>84</v>
      </c>
      <c r="B44" s="12" t="s">
        <v>85</v>
      </c>
      <c r="C44" s="43"/>
      <c r="D44" s="12"/>
      <c r="E44" s="12"/>
      <c r="F44" s="29"/>
      <c r="G44" s="11"/>
      <c r="K44"/>
      <c r="L44"/>
      <c r="M44"/>
      <c r="S44"/>
      <c r="T44"/>
      <c r="U44"/>
    </row>
    <row r="45" spans="1:21" ht="15">
      <c r="A45" s="12" t="s">
        <v>0</v>
      </c>
      <c r="B45" s="12" t="s">
        <v>64</v>
      </c>
      <c r="C45" s="43" t="s">
        <v>46</v>
      </c>
      <c r="D45" s="12"/>
      <c r="E45" s="12" t="e">
        <f>NA()</f>
        <v>#N/A</v>
      </c>
      <c r="F45" s="29">
        <f t="shared" si="1"/>
        <v>0</v>
      </c>
      <c r="G45" s="11">
        <f>F45*D45</f>
        <v>0</v>
      </c>
      <c r="K45"/>
      <c r="L45"/>
      <c r="M45"/>
      <c r="S45"/>
      <c r="T45"/>
      <c r="U45"/>
    </row>
    <row r="46" spans="1:21" ht="15">
      <c r="A46" s="12" t="s">
        <v>0</v>
      </c>
      <c r="B46" s="12" t="s">
        <v>65</v>
      </c>
      <c r="C46" s="43" t="s">
        <v>46</v>
      </c>
      <c r="D46" s="12"/>
      <c r="E46" s="12" t="e">
        <f>NA()</f>
        <v>#N/A</v>
      </c>
      <c r="F46" s="29">
        <f t="shared" si="1"/>
        <v>0</v>
      </c>
      <c r="G46" s="11">
        <f>F46*D46</f>
        <v>0</v>
      </c>
      <c r="K46"/>
      <c r="L46"/>
      <c r="M46"/>
      <c r="S46"/>
      <c r="T46"/>
      <c r="U46"/>
    </row>
    <row r="47" spans="1:21" ht="15">
      <c r="A47" s="12" t="s">
        <v>0</v>
      </c>
      <c r="B47" s="12" t="s">
        <v>50</v>
      </c>
      <c r="C47" s="43"/>
      <c r="D47" s="12"/>
      <c r="E47" s="12" t="e">
        <f>NA()</f>
        <v>#N/A</v>
      </c>
      <c r="F47" s="29">
        <f t="shared" si="1"/>
        <v>0</v>
      </c>
      <c r="G47" s="11">
        <f>F47*D47</f>
        <v>0</v>
      </c>
      <c r="K47"/>
      <c r="L47"/>
      <c r="M47"/>
      <c r="S47"/>
      <c r="T47"/>
      <c r="U47"/>
    </row>
    <row r="48" spans="1:21" ht="24.75" customHeight="1">
      <c r="A48" s="12" t="s">
        <v>86</v>
      </c>
      <c r="B48" s="12" t="s">
        <v>697</v>
      </c>
      <c r="C48" s="43"/>
      <c r="D48" s="12"/>
      <c r="E48" s="12"/>
      <c r="F48" s="29"/>
      <c r="G48" s="11"/>
      <c r="K48"/>
      <c r="L48"/>
      <c r="M48"/>
      <c r="S48"/>
      <c r="T48"/>
      <c r="U48"/>
    </row>
    <row r="49" spans="1:21" ht="15">
      <c r="A49" s="12" t="s">
        <v>0</v>
      </c>
      <c r="B49" s="12" t="s">
        <v>88</v>
      </c>
      <c r="C49" s="43" t="s">
        <v>46</v>
      </c>
      <c r="D49" s="12"/>
      <c r="E49" s="12" t="e">
        <f>NA()</f>
        <v>#N/A</v>
      </c>
      <c r="F49" s="29">
        <f t="shared" si="1"/>
        <v>0</v>
      </c>
      <c r="G49" s="11">
        <f aca="true" t="shared" si="3" ref="G49:G54">F49*D49</f>
        <v>0</v>
      </c>
      <c r="K49"/>
      <c r="L49"/>
      <c r="M49"/>
      <c r="S49"/>
      <c r="T49"/>
      <c r="U49"/>
    </row>
    <row r="50" spans="1:21" ht="15">
      <c r="A50" s="12" t="s">
        <v>0</v>
      </c>
      <c r="B50" s="12" t="s">
        <v>79</v>
      </c>
      <c r="C50" s="43" t="s">
        <v>46</v>
      </c>
      <c r="D50" s="12"/>
      <c r="E50" s="12" t="e">
        <f>NA()</f>
        <v>#N/A</v>
      </c>
      <c r="F50" s="29">
        <f t="shared" si="1"/>
        <v>0</v>
      </c>
      <c r="G50" s="11">
        <f t="shared" si="3"/>
        <v>0</v>
      </c>
      <c r="K50"/>
      <c r="L50"/>
      <c r="M50"/>
      <c r="S50"/>
      <c r="T50"/>
      <c r="U50"/>
    </row>
    <row r="51" spans="1:21" ht="15">
      <c r="A51" s="12" t="s">
        <v>0</v>
      </c>
      <c r="B51" s="12" t="s">
        <v>67</v>
      </c>
      <c r="C51" s="43" t="s">
        <v>68</v>
      </c>
      <c r="D51" s="12"/>
      <c r="E51" s="12" t="e">
        <f>NA()</f>
        <v>#N/A</v>
      </c>
      <c r="F51" s="29">
        <f t="shared" si="1"/>
        <v>0</v>
      </c>
      <c r="G51" s="11">
        <f t="shared" si="3"/>
        <v>0</v>
      </c>
      <c r="K51"/>
      <c r="L51"/>
      <c r="M51"/>
      <c r="S51"/>
      <c r="T51"/>
      <c r="U51"/>
    </row>
    <row r="52" spans="1:21" ht="15">
      <c r="A52" s="12" t="s">
        <v>0</v>
      </c>
      <c r="B52" s="12" t="s">
        <v>698</v>
      </c>
      <c r="C52" s="43" t="s">
        <v>44</v>
      </c>
      <c r="D52" s="12">
        <v>1</v>
      </c>
      <c r="E52" s="12" t="e">
        <f>NA()</f>
        <v>#N/A</v>
      </c>
      <c r="F52" s="29">
        <v>500</v>
      </c>
      <c r="G52" s="11">
        <f t="shared" si="3"/>
        <v>500</v>
      </c>
      <c r="K52"/>
      <c r="L52"/>
      <c r="M52"/>
      <c r="S52"/>
      <c r="T52"/>
      <c r="U52"/>
    </row>
    <row r="53" spans="1:21" ht="24.75" customHeight="1">
      <c r="A53" s="12" t="s">
        <v>89</v>
      </c>
      <c r="B53" s="12" t="s">
        <v>90</v>
      </c>
      <c r="C53" s="43"/>
      <c r="D53" s="12"/>
      <c r="E53" s="12"/>
      <c r="F53" s="29"/>
      <c r="G53" s="11">
        <f t="shared" si="3"/>
        <v>0</v>
      </c>
      <c r="K53"/>
      <c r="L53"/>
      <c r="M53"/>
      <c r="S53"/>
      <c r="T53"/>
      <c r="U53"/>
    </row>
    <row r="54" spans="1:21" ht="15.75" customHeight="1">
      <c r="A54" s="12" t="s">
        <v>0</v>
      </c>
      <c r="B54" s="12" t="s">
        <v>692</v>
      </c>
      <c r="C54" s="43" t="s">
        <v>693</v>
      </c>
      <c r="D54" s="12">
        <v>16</v>
      </c>
      <c r="E54" s="12" t="e">
        <f>NA()</f>
        <v>#N/A</v>
      </c>
      <c r="F54" s="29">
        <v>130</v>
      </c>
      <c r="G54" s="11">
        <f t="shared" si="3"/>
        <v>2080</v>
      </c>
      <c r="K54"/>
      <c r="L54"/>
      <c r="M54"/>
      <c r="S54"/>
      <c r="T54"/>
      <c r="U54"/>
    </row>
    <row r="55" spans="1:21" ht="24.75" customHeight="1">
      <c r="A55" s="57"/>
      <c r="B55" s="57" t="s">
        <v>91</v>
      </c>
      <c r="C55" s="58"/>
      <c r="D55" s="57"/>
      <c r="E55" s="57"/>
      <c r="F55" s="125"/>
      <c r="G55" s="60">
        <f>SUM(G4:G53)</f>
        <v>102500</v>
      </c>
      <c r="K55"/>
      <c r="L55"/>
      <c r="M55"/>
      <c r="S55"/>
      <c r="T55"/>
      <c r="U55"/>
    </row>
    <row r="56" spans="1:21" ht="7.5" customHeight="1" thickBot="1">
      <c r="A56" s="18"/>
      <c r="B56" s="18"/>
      <c r="C56" s="44"/>
      <c r="D56" s="20"/>
      <c r="E56" s="20"/>
      <c r="F56" s="20"/>
      <c r="G56" s="18"/>
      <c r="K56"/>
      <c r="L56"/>
      <c r="M56"/>
      <c r="S56"/>
      <c r="T56"/>
      <c r="U56"/>
    </row>
    <row r="57" spans="1:21" ht="7.5" customHeight="1" thickTop="1">
      <c r="A57" s="15"/>
      <c r="B57" s="15"/>
      <c r="C57" s="42"/>
      <c r="D57" s="12"/>
      <c r="E57" s="12"/>
      <c r="F57" s="12"/>
      <c r="G57" s="15"/>
      <c r="K57"/>
      <c r="L57"/>
      <c r="M57"/>
      <c r="S57"/>
      <c r="T57"/>
      <c r="U57"/>
    </row>
    <row r="58" spans="1:21" ht="15">
      <c r="A58" s="15"/>
      <c r="B58" s="15" t="s">
        <v>92</v>
      </c>
      <c r="C58" s="42"/>
      <c r="D58" s="12"/>
      <c r="E58" s="12"/>
      <c r="F58" s="12"/>
      <c r="G58" s="15"/>
      <c r="K58"/>
      <c r="L58"/>
      <c r="M58"/>
      <c r="S58"/>
      <c r="T58"/>
      <c r="U58"/>
    </row>
    <row r="59" spans="2:21" ht="144" customHeight="1">
      <c r="B59" s="265"/>
      <c r="C59" s="266"/>
      <c r="D59" s="266"/>
      <c r="E59" s="266"/>
      <c r="F59" s="266"/>
      <c r="G59" s="267"/>
      <c r="K59"/>
      <c r="L59"/>
      <c r="M59"/>
      <c r="S59"/>
      <c r="T59"/>
      <c r="U59"/>
    </row>
    <row r="60" spans="1:21" ht="15.75" thickBot="1">
      <c r="A60" s="13"/>
      <c r="B60" s="13"/>
      <c r="C60" s="45"/>
      <c r="D60" s="6"/>
      <c r="E60" s="6"/>
      <c r="F60" s="6"/>
      <c r="G60" s="13"/>
      <c r="K60"/>
      <c r="L60"/>
      <c r="M60"/>
      <c r="S60"/>
      <c r="T60"/>
      <c r="U60"/>
    </row>
    <row r="61" spans="11:21" ht="15.75" thickTop="1">
      <c r="K61"/>
      <c r="L61"/>
      <c r="M61"/>
      <c r="S61"/>
      <c r="T61"/>
      <c r="U61"/>
    </row>
    <row r="62" spans="4:21" ht="15">
      <c r="D62"/>
      <c r="E62"/>
      <c r="K62"/>
      <c r="L62"/>
      <c r="M62"/>
      <c r="S62"/>
      <c r="T62"/>
      <c r="U62"/>
    </row>
    <row r="63" spans="4:21" ht="15">
      <c r="D63"/>
      <c r="E63"/>
      <c r="K63"/>
      <c r="L63"/>
      <c r="M63"/>
      <c r="S63"/>
      <c r="T63"/>
      <c r="U63"/>
    </row>
    <row r="64" spans="4:21" ht="15">
      <c r="D64"/>
      <c r="E64"/>
      <c r="K64"/>
      <c r="L64"/>
      <c r="M64"/>
      <c r="S64"/>
      <c r="T64"/>
      <c r="U64"/>
    </row>
    <row r="65" spans="4:21" ht="15">
      <c r="D65"/>
      <c r="E65"/>
      <c r="K65"/>
      <c r="L65"/>
      <c r="M65"/>
      <c r="S65"/>
      <c r="T65"/>
      <c r="U65"/>
    </row>
    <row r="66" spans="4:21" ht="15">
      <c r="D66"/>
      <c r="E66"/>
      <c r="K66"/>
      <c r="L66"/>
      <c r="M66"/>
      <c r="S66"/>
      <c r="T66"/>
      <c r="U66"/>
    </row>
    <row r="67" spans="4:21" ht="15">
      <c r="D67"/>
      <c r="E67"/>
      <c r="K67"/>
      <c r="L67"/>
      <c r="M67"/>
      <c r="S67"/>
      <c r="T67"/>
      <c r="U67"/>
    </row>
    <row r="68" spans="4:21" ht="15">
      <c r="D68"/>
      <c r="E68"/>
      <c r="K68"/>
      <c r="L68"/>
      <c r="M68"/>
      <c r="S68"/>
      <c r="T68"/>
      <c r="U68"/>
    </row>
    <row r="69" spans="4:21" ht="15">
      <c r="D69"/>
      <c r="E69"/>
      <c r="K69"/>
      <c r="L69"/>
      <c r="M69"/>
      <c r="S69"/>
      <c r="T69"/>
      <c r="U69"/>
    </row>
    <row r="70" spans="4:21" ht="15">
      <c r="D70"/>
      <c r="E70"/>
      <c r="K70"/>
      <c r="L70"/>
      <c r="M70"/>
      <c r="S70"/>
      <c r="T70"/>
      <c r="U70"/>
    </row>
    <row r="71" spans="4:21" ht="15">
      <c r="D71"/>
      <c r="E71"/>
      <c r="K71"/>
      <c r="L71"/>
      <c r="M71"/>
      <c r="S71"/>
      <c r="T71"/>
      <c r="U71"/>
    </row>
    <row r="72" spans="4:21" ht="15">
      <c r="D72"/>
      <c r="E72"/>
      <c r="K72"/>
      <c r="L72"/>
      <c r="M72"/>
      <c r="S72"/>
      <c r="T72"/>
      <c r="U72"/>
    </row>
    <row r="73" spans="4:21" ht="15">
      <c r="D73"/>
      <c r="E73"/>
      <c r="K73"/>
      <c r="L73"/>
      <c r="M73"/>
      <c r="S73"/>
      <c r="T73"/>
      <c r="U73"/>
    </row>
    <row r="74" spans="4:21" ht="15">
      <c r="D74"/>
      <c r="E74"/>
      <c r="K74"/>
      <c r="L74"/>
      <c r="M74"/>
      <c r="S74"/>
      <c r="T74"/>
      <c r="U74"/>
    </row>
    <row r="75" spans="4:21" ht="15">
      <c r="D75"/>
      <c r="E75"/>
      <c r="K75"/>
      <c r="L75"/>
      <c r="M75"/>
      <c r="S75"/>
      <c r="T75"/>
      <c r="U75"/>
    </row>
    <row r="76" spans="3:21" ht="15">
      <c r="C76"/>
      <c r="D76"/>
      <c r="E76"/>
      <c r="K76"/>
      <c r="L76"/>
      <c r="M76"/>
      <c r="S76"/>
      <c r="T76"/>
      <c r="U76"/>
    </row>
    <row r="77" spans="3:21" ht="15">
      <c r="C77"/>
      <c r="D77"/>
      <c r="E77"/>
      <c r="K77"/>
      <c r="L77"/>
      <c r="M77"/>
      <c r="S77"/>
      <c r="T77"/>
      <c r="U77"/>
    </row>
    <row r="78" spans="3:21" ht="15">
      <c r="C78"/>
      <c r="D78"/>
      <c r="E78"/>
      <c r="K78"/>
      <c r="L78"/>
      <c r="M78"/>
      <c r="S78"/>
      <c r="T78"/>
      <c r="U78"/>
    </row>
    <row r="79" spans="3:21" ht="15">
      <c r="C79"/>
      <c r="D79"/>
      <c r="E79"/>
      <c r="K79"/>
      <c r="L79"/>
      <c r="M79"/>
      <c r="S79"/>
      <c r="T79"/>
      <c r="U79"/>
    </row>
    <row r="80" spans="3:21" ht="15">
      <c r="C80"/>
      <c r="D80"/>
      <c r="E80"/>
      <c r="K80"/>
      <c r="L80"/>
      <c r="M80"/>
      <c r="S80"/>
      <c r="T80"/>
      <c r="U80"/>
    </row>
    <row r="81" spans="3:21" ht="15">
      <c r="C81"/>
      <c r="D81"/>
      <c r="E81"/>
      <c r="K81"/>
      <c r="L81"/>
      <c r="M81"/>
      <c r="S81"/>
      <c r="T81"/>
      <c r="U81"/>
    </row>
    <row r="82" spans="3:21" ht="15">
      <c r="C82"/>
      <c r="D82"/>
      <c r="E82"/>
      <c r="K82"/>
      <c r="L82"/>
      <c r="M82"/>
      <c r="S82"/>
      <c r="T82"/>
      <c r="U82"/>
    </row>
    <row r="83" spans="3:21" ht="15">
      <c r="C83"/>
      <c r="D83"/>
      <c r="E83"/>
      <c r="K83"/>
      <c r="L83"/>
      <c r="M83"/>
      <c r="S83"/>
      <c r="T83"/>
      <c r="U83"/>
    </row>
    <row r="84" spans="3:21" ht="15">
      <c r="C84"/>
      <c r="D84"/>
      <c r="E84"/>
      <c r="K84"/>
      <c r="L84"/>
      <c r="M84"/>
      <c r="S84"/>
      <c r="T84"/>
      <c r="U84"/>
    </row>
    <row r="85" spans="3:21" ht="15">
      <c r="C85"/>
      <c r="D85"/>
      <c r="E85"/>
      <c r="K85"/>
      <c r="L85"/>
      <c r="M85"/>
      <c r="S85"/>
      <c r="T85"/>
      <c r="U85"/>
    </row>
    <row r="86" spans="3:21" ht="15">
      <c r="C86"/>
      <c r="D86"/>
      <c r="E86"/>
      <c r="K86"/>
      <c r="L86"/>
      <c r="M86"/>
      <c r="S86"/>
      <c r="T86"/>
      <c r="U86"/>
    </row>
    <row r="87" spans="3:21" ht="15">
      <c r="C87"/>
      <c r="D87"/>
      <c r="E87"/>
      <c r="K87"/>
      <c r="L87"/>
      <c r="M87"/>
      <c r="S87"/>
      <c r="T87"/>
      <c r="U87"/>
    </row>
    <row r="88" spans="3:21" ht="15">
      <c r="C88"/>
      <c r="D88"/>
      <c r="E88"/>
      <c r="K88"/>
      <c r="L88"/>
      <c r="M88"/>
      <c r="S88"/>
      <c r="T88"/>
      <c r="U88"/>
    </row>
    <row r="89" spans="3:21" ht="15">
      <c r="C89"/>
      <c r="D89"/>
      <c r="E89"/>
      <c r="K89"/>
      <c r="L89"/>
      <c r="M89"/>
      <c r="S89"/>
      <c r="T89"/>
      <c r="U89"/>
    </row>
    <row r="90" spans="3:21" ht="15">
      <c r="C90"/>
      <c r="D90"/>
      <c r="E90"/>
      <c r="K90"/>
      <c r="L90"/>
      <c r="M90"/>
      <c r="S90"/>
      <c r="T90"/>
      <c r="U90"/>
    </row>
    <row r="91" spans="3:21" ht="15">
      <c r="C91"/>
      <c r="D91"/>
      <c r="E91"/>
      <c r="K91"/>
      <c r="L91"/>
      <c r="M91"/>
      <c r="S91"/>
      <c r="T91"/>
      <c r="U91"/>
    </row>
    <row r="92" spans="3:21" ht="15">
      <c r="C92"/>
      <c r="D92"/>
      <c r="E92"/>
      <c r="K92"/>
      <c r="L92"/>
      <c r="M92"/>
      <c r="S92"/>
      <c r="T92"/>
      <c r="U92"/>
    </row>
    <row r="93" spans="3:21" ht="15">
      <c r="C93"/>
      <c r="D93"/>
      <c r="E93"/>
      <c r="K93"/>
      <c r="L93"/>
      <c r="M93"/>
      <c r="S93"/>
      <c r="T93"/>
      <c r="U93"/>
    </row>
    <row r="94" spans="3:21" ht="15">
      <c r="C94"/>
      <c r="D94"/>
      <c r="E94"/>
      <c r="K94"/>
      <c r="L94"/>
      <c r="M94"/>
      <c r="S94"/>
      <c r="T94"/>
      <c r="U94"/>
    </row>
    <row r="95" spans="3:21" ht="15">
      <c r="C95"/>
      <c r="D95"/>
      <c r="E95"/>
      <c r="K95"/>
      <c r="L95"/>
      <c r="M95"/>
      <c r="S95"/>
      <c r="T95"/>
      <c r="U95"/>
    </row>
    <row r="96" spans="3:21" ht="15">
      <c r="C96"/>
      <c r="D96"/>
      <c r="E96"/>
      <c r="K96"/>
      <c r="L96"/>
      <c r="M96"/>
      <c r="S96"/>
      <c r="T96"/>
      <c r="U96"/>
    </row>
    <row r="97" spans="3:21" ht="15">
      <c r="C97"/>
      <c r="D97"/>
      <c r="E97"/>
      <c r="K97"/>
      <c r="L97"/>
      <c r="M97"/>
      <c r="S97"/>
      <c r="T97"/>
      <c r="U97"/>
    </row>
    <row r="98" spans="3:21" ht="15">
      <c r="C98"/>
      <c r="D98"/>
      <c r="E98"/>
      <c r="K98"/>
      <c r="L98"/>
      <c r="M98"/>
      <c r="S98"/>
      <c r="T98"/>
      <c r="U98"/>
    </row>
    <row r="99" spans="3:21" ht="15">
      <c r="C99"/>
      <c r="D99"/>
      <c r="E99"/>
      <c r="K99"/>
      <c r="L99"/>
      <c r="M99"/>
      <c r="S99"/>
      <c r="T99"/>
      <c r="U99"/>
    </row>
    <row r="100" spans="3:21" ht="15">
      <c r="C100"/>
      <c r="D100"/>
      <c r="E100"/>
      <c r="K100"/>
      <c r="L100"/>
      <c r="M100"/>
      <c r="S100"/>
      <c r="T100"/>
      <c r="U100"/>
    </row>
    <row r="101" spans="3:21" ht="15">
      <c r="C101"/>
      <c r="D101"/>
      <c r="E101"/>
      <c r="K101"/>
      <c r="L101"/>
      <c r="M101"/>
      <c r="S101"/>
      <c r="T101"/>
      <c r="U101"/>
    </row>
    <row r="102" spans="3:21" ht="15">
      <c r="C102"/>
      <c r="D102"/>
      <c r="E102"/>
      <c r="K102"/>
      <c r="L102"/>
      <c r="M102"/>
      <c r="S102"/>
      <c r="T102"/>
      <c r="U102"/>
    </row>
    <row r="103" spans="3:21" ht="15">
      <c r="C103"/>
      <c r="D103"/>
      <c r="E103"/>
      <c r="K103"/>
      <c r="L103"/>
      <c r="M103"/>
      <c r="S103"/>
      <c r="T103"/>
      <c r="U103"/>
    </row>
    <row r="104" spans="3:21" ht="15">
      <c r="C104"/>
      <c r="D104"/>
      <c r="E104"/>
      <c r="K104"/>
      <c r="L104"/>
      <c r="M104"/>
      <c r="S104"/>
      <c r="T104"/>
      <c r="U104"/>
    </row>
    <row r="105" spans="3:21" ht="15">
      <c r="C105"/>
      <c r="D105"/>
      <c r="E105"/>
      <c r="K105"/>
      <c r="L105"/>
      <c r="M105"/>
      <c r="S105"/>
      <c r="T105"/>
      <c r="U105"/>
    </row>
    <row r="106" spans="3:21" ht="15">
      <c r="C106"/>
      <c r="D106"/>
      <c r="E106"/>
      <c r="K106"/>
      <c r="L106"/>
      <c r="M106"/>
      <c r="S106"/>
      <c r="T106"/>
      <c r="U106"/>
    </row>
    <row r="107" spans="3:21" ht="15">
      <c r="C107"/>
      <c r="D107"/>
      <c r="E107"/>
      <c r="K107"/>
      <c r="L107"/>
      <c r="M107"/>
      <c r="S107"/>
      <c r="T107"/>
      <c r="U107"/>
    </row>
    <row r="108" spans="3:21" ht="15">
      <c r="C108"/>
      <c r="D108"/>
      <c r="E108"/>
      <c r="K108"/>
      <c r="L108"/>
      <c r="M108"/>
      <c r="S108"/>
      <c r="T108"/>
      <c r="U108"/>
    </row>
    <row r="109" spans="3:21" ht="15">
      <c r="C109"/>
      <c r="D109"/>
      <c r="E109"/>
      <c r="K109"/>
      <c r="L109"/>
      <c r="M109"/>
      <c r="S109"/>
      <c r="T109"/>
      <c r="U109"/>
    </row>
    <row r="110" spans="3:21" ht="15">
      <c r="C110"/>
      <c r="D110"/>
      <c r="E110"/>
      <c r="K110"/>
      <c r="L110"/>
      <c r="M110"/>
      <c r="S110"/>
      <c r="T110"/>
      <c r="U110"/>
    </row>
    <row r="111" spans="3:21" ht="15">
      <c r="C111"/>
      <c r="D111"/>
      <c r="E111"/>
      <c r="K111"/>
      <c r="L111"/>
      <c r="M111"/>
      <c r="S111"/>
      <c r="T111"/>
      <c r="U111"/>
    </row>
    <row r="112" spans="3:21" ht="15">
      <c r="C112"/>
      <c r="D112"/>
      <c r="E112"/>
      <c r="K112"/>
      <c r="L112"/>
      <c r="M112"/>
      <c r="S112"/>
      <c r="T112"/>
      <c r="U112"/>
    </row>
    <row r="113" spans="3:21" ht="15">
      <c r="C113"/>
      <c r="D113"/>
      <c r="E113"/>
      <c r="K113"/>
      <c r="L113"/>
      <c r="M113"/>
      <c r="S113"/>
      <c r="T113"/>
      <c r="U113"/>
    </row>
    <row r="114" spans="3:21" ht="15">
      <c r="C114"/>
      <c r="D114"/>
      <c r="E114"/>
      <c r="K114"/>
      <c r="L114"/>
      <c r="M114"/>
      <c r="S114"/>
      <c r="T114"/>
      <c r="U114"/>
    </row>
    <row r="115" spans="3:21" ht="15">
      <c r="C115"/>
      <c r="D115"/>
      <c r="E115"/>
      <c r="K115"/>
      <c r="L115"/>
      <c r="M115"/>
      <c r="S115"/>
      <c r="T115"/>
      <c r="U115"/>
    </row>
    <row r="116" spans="3:21" ht="15">
      <c r="C116"/>
      <c r="D116"/>
      <c r="E116"/>
      <c r="K116"/>
      <c r="L116"/>
      <c r="M116"/>
      <c r="S116"/>
      <c r="T116"/>
      <c r="U116"/>
    </row>
    <row r="117" spans="3:21" ht="15">
      <c r="C117"/>
      <c r="D117"/>
      <c r="E117"/>
      <c r="K117"/>
      <c r="L117"/>
      <c r="M117"/>
      <c r="S117"/>
      <c r="T117"/>
      <c r="U117"/>
    </row>
    <row r="118" spans="3:21" ht="15">
      <c r="C118"/>
      <c r="D118"/>
      <c r="E118"/>
      <c r="K118"/>
      <c r="L118"/>
      <c r="M118"/>
      <c r="S118"/>
      <c r="T118"/>
      <c r="U118"/>
    </row>
    <row r="119" spans="3:21" ht="15">
      <c r="C119"/>
      <c r="D119"/>
      <c r="E119"/>
      <c r="K119"/>
      <c r="L119"/>
      <c r="M119"/>
      <c r="S119"/>
      <c r="T119"/>
      <c r="U119"/>
    </row>
    <row r="120" spans="3:21" ht="15">
      <c r="C120"/>
      <c r="D120"/>
      <c r="E120"/>
      <c r="K120"/>
      <c r="L120"/>
      <c r="M120"/>
      <c r="S120"/>
      <c r="T120"/>
      <c r="U120"/>
    </row>
    <row r="121" spans="3:21" ht="15">
      <c r="C121"/>
      <c r="D121"/>
      <c r="E121"/>
      <c r="K121"/>
      <c r="L121"/>
      <c r="M121"/>
      <c r="S121"/>
      <c r="T121"/>
      <c r="U121"/>
    </row>
    <row r="122" spans="3:21" ht="15">
      <c r="C122"/>
      <c r="D122"/>
      <c r="E122"/>
      <c r="K122"/>
      <c r="L122"/>
      <c r="M122"/>
      <c r="S122"/>
      <c r="T122"/>
      <c r="U122"/>
    </row>
    <row r="123" spans="3:21" ht="15">
      <c r="C123"/>
      <c r="D123"/>
      <c r="E123"/>
      <c r="K123"/>
      <c r="L123"/>
      <c r="M123"/>
      <c r="S123"/>
      <c r="T123"/>
      <c r="U123"/>
    </row>
    <row r="124" spans="3:21" ht="15">
      <c r="C124"/>
      <c r="D124"/>
      <c r="E124"/>
      <c r="K124"/>
      <c r="L124"/>
      <c r="M124"/>
      <c r="S124"/>
      <c r="T124"/>
      <c r="U124"/>
    </row>
    <row r="125" spans="3:21" ht="15">
      <c r="C125"/>
      <c r="D125"/>
      <c r="E125"/>
      <c r="K125"/>
      <c r="L125"/>
      <c r="M125"/>
      <c r="S125"/>
      <c r="T125"/>
      <c r="U125"/>
    </row>
    <row r="126" spans="3:21" ht="15">
      <c r="C126"/>
      <c r="D126"/>
      <c r="E126"/>
      <c r="K126"/>
      <c r="L126"/>
      <c r="M126"/>
      <c r="S126"/>
      <c r="T126"/>
      <c r="U126"/>
    </row>
    <row r="127" spans="3:21" ht="15">
      <c r="C127"/>
      <c r="D127"/>
      <c r="E127"/>
      <c r="K127"/>
      <c r="L127"/>
      <c r="M127"/>
      <c r="S127"/>
      <c r="T127"/>
      <c r="U127"/>
    </row>
    <row r="128" spans="3:21" ht="15">
      <c r="C128"/>
      <c r="D128"/>
      <c r="E128"/>
      <c r="K128"/>
      <c r="L128"/>
      <c r="M128"/>
      <c r="S128"/>
      <c r="T128"/>
      <c r="U128"/>
    </row>
    <row r="129" spans="3:21" ht="15">
      <c r="C129"/>
      <c r="D129"/>
      <c r="E129"/>
      <c r="K129"/>
      <c r="L129"/>
      <c r="M129"/>
      <c r="S129"/>
      <c r="T129"/>
      <c r="U129"/>
    </row>
    <row r="130" spans="3:21" ht="15">
      <c r="C130"/>
      <c r="D130"/>
      <c r="E130"/>
      <c r="K130"/>
      <c r="L130"/>
      <c r="M130"/>
      <c r="S130"/>
      <c r="T130"/>
      <c r="U130"/>
    </row>
    <row r="131" spans="3:21" ht="15">
      <c r="C131"/>
      <c r="D131"/>
      <c r="E131"/>
      <c r="K131"/>
      <c r="L131"/>
      <c r="M131"/>
      <c r="S131"/>
      <c r="T131"/>
      <c r="U131"/>
    </row>
    <row r="132" spans="3:21" ht="15">
      <c r="C132"/>
      <c r="D132"/>
      <c r="E132"/>
      <c r="K132"/>
      <c r="L132"/>
      <c r="M132"/>
      <c r="S132"/>
      <c r="T132"/>
      <c r="U132"/>
    </row>
    <row r="133" spans="3:21" ht="15">
      <c r="C133"/>
      <c r="D133"/>
      <c r="E133"/>
      <c r="K133"/>
      <c r="L133"/>
      <c r="M133"/>
      <c r="S133"/>
      <c r="T133"/>
      <c r="U133"/>
    </row>
    <row r="134" spans="4:21" ht="15">
      <c r="D134"/>
      <c r="E134"/>
      <c r="L134"/>
      <c r="M134"/>
      <c r="T134"/>
      <c r="U134"/>
    </row>
    <row r="135" spans="4:21" ht="15">
      <c r="D135"/>
      <c r="E135"/>
      <c r="L135"/>
      <c r="M135"/>
      <c r="T135"/>
      <c r="U135"/>
    </row>
    <row r="136" spans="4:21" ht="15">
      <c r="D136"/>
      <c r="E136"/>
      <c r="L136"/>
      <c r="M136"/>
      <c r="T136"/>
      <c r="U136"/>
    </row>
    <row r="137" spans="4:21" ht="15">
      <c r="D137"/>
      <c r="E137"/>
      <c r="L137"/>
      <c r="M137"/>
      <c r="T137"/>
      <c r="U137"/>
    </row>
    <row r="138" spans="4:21" ht="15">
      <c r="D138"/>
      <c r="E138"/>
      <c r="L138"/>
      <c r="M138"/>
      <c r="T138"/>
      <c r="U138"/>
    </row>
    <row r="139" spans="4:21" ht="15">
      <c r="D139"/>
      <c r="E139"/>
      <c r="L139"/>
      <c r="M139"/>
      <c r="T139"/>
      <c r="U139"/>
    </row>
    <row r="140" spans="4:21" ht="15">
      <c r="D140"/>
      <c r="E140"/>
      <c r="L140"/>
      <c r="M140"/>
      <c r="T140"/>
      <c r="U140"/>
    </row>
    <row r="141" spans="4:21" ht="15">
      <c r="D141"/>
      <c r="E141"/>
      <c r="L141"/>
      <c r="M141"/>
      <c r="T141"/>
      <c r="U141"/>
    </row>
    <row r="142" spans="4:21" ht="15">
      <c r="D142"/>
      <c r="E142"/>
      <c r="L142"/>
      <c r="M142"/>
      <c r="T142"/>
      <c r="U142"/>
    </row>
    <row r="143" spans="4:21" ht="15">
      <c r="D143"/>
      <c r="E143"/>
      <c r="L143"/>
      <c r="M143"/>
      <c r="T143"/>
      <c r="U143"/>
    </row>
    <row r="144" spans="4:21" ht="15">
      <c r="D144"/>
      <c r="E144"/>
      <c r="L144"/>
      <c r="M144"/>
      <c r="T144"/>
      <c r="U144"/>
    </row>
    <row r="145" spans="4:21" ht="15">
      <c r="D145"/>
      <c r="E145"/>
      <c r="L145"/>
      <c r="M145"/>
      <c r="T145"/>
      <c r="U145"/>
    </row>
    <row r="146" spans="4:21" ht="15">
      <c r="D146"/>
      <c r="E146"/>
      <c r="L146"/>
      <c r="M146"/>
      <c r="T146"/>
      <c r="U146"/>
    </row>
    <row r="147" spans="4:21" ht="15">
      <c r="D147"/>
      <c r="E147"/>
      <c r="L147"/>
      <c r="M147"/>
      <c r="T147"/>
      <c r="U147"/>
    </row>
    <row r="148" spans="4:21" ht="15">
      <c r="D148"/>
      <c r="E148"/>
      <c r="L148"/>
      <c r="M148"/>
      <c r="T148"/>
      <c r="U148"/>
    </row>
    <row r="149" spans="4:21" ht="15">
      <c r="D149"/>
      <c r="E149"/>
      <c r="L149"/>
      <c r="M149"/>
      <c r="T149"/>
      <c r="U149"/>
    </row>
    <row r="150" spans="4:21" ht="15">
      <c r="D150"/>
      <c r="E150"/>
      <c r="L150"/>
      <c r="M150"/>
      <c r="T150"/>
      <c r="U150"/>
    </row>
    <row r="151" spans="4:21" ht="15">
      <c r="D151"/>
      <c r="E151"/>
      <c r="L151"/>
      <c r="M151"/>
      <c r="T151"/>
      <c r="U151"/>
    </row>
    <row r="152" spans="4:21" ht="15">
      <c r="D152"/>
      <c r="E152"/>
      <c r="L152"/>
      <c r="M152"/>
      <c r="T152"/>
      <c r="U152"/>
    </row>
    <row r="153" spans="4:21" ht="15">
      <c r="D153"/>
      <c r="E153"/>
      <c r="L153"/>
      <c r="M153"/>
      <c r="T153"/>
      <c r="U153"/>
    </row>
    <row r="154" spans="4:21" ht="15">
      <c r="D154"/>
      <c r="E154"/>
      <c r="L154"/>
      <c r="M154"/>
      <c r="T154"/>
      <c r="U154"/>
    </row>
    <row r="155" spans="4:21" ht="15">
      <c r="D155"/>
      <c r="E155"/>
      <c r="L155"/>
      <c r="M155"/>
      <c r="T155"/>
      <c r="U155"/>
    </row>
    <row r="156" spans="4:21" ht="15">
      <c r="D156"/>
      <c r="E156"/>
      <c r="L156"/>
      <c r="M156"/>
      <c r="T156"/>
      <c r="U156"/>
    </row>
    <row r="157" spans="4:21" ht="15">
      <c r="D157"/>
      <c r="E157"/>
      <c r="L157"/>
      <c r="M157"/>
      <c r="T157"/>
      <c r="U157"/>
    </row>
    <row r="158" spans="4:21" ht="15">
      <c r="D158"/>
      <c r="E158"/>
      <c r="L158"/>
      <c r="M158"/>
      <c r="T158"/>
      <c r="U158"/>
    </row>
    <row r="159" spans="4:21" ht="15">
      <c r="D159"/>
      <c r="E159"/>
      <c r="L159"/>
      <c r="M159"/>
      <c r="T159"/>
      <c r="U159"/>
    </row>
    <row r="160" spans="4:21" ht="15">
      <c r="D160"/>
      <c r="E160"/>
      <c r="L160"/>
      <c r="M160"/>
      <c r="T160"/>
      <c r="U160"/>
    </row>
    <row r="161" spans="4:21" ht="15">
      <c r="D161"/>
      <c r="E161"/>
      <c r="L161"/>
      <c r="M161"/>
      <c r="T161"/>
      <c r="U161"/>
    </row>
    <row r="162" spans="4:21" ht="15">
      <c r="D162"/>
      <c r="E162"/>
      <c r="L162"/>
      <c r="M162"/>
      <c r="T162"/>
      <c r="U162"/>
    </row>
    <row r="163" spans="4:21" ht="15">
      <c r="D163"/>
      <c r="E163"/>
      <c r="L163"/>
      <c r="M163"/>
      <c r="T163"/>
      <c r="U163"/>
    </row>
    <row r="164" spans="4:21" ht="15">
      <c r="D164"/>
      <c r="E164"/>
      <c r="L164"/>
      <c r="M164"/>
      <c r="T164"/>
      <c r="U164"/>
    </row>
    <row r="165" spans="4:21" ht="15">
      <c r="D165"/>
      <c r="E165"/>
      <c r="L165"/>
      <c r="M165"/>
      <c r="T165"/>
      <c r="U165"/>
    </row>
    <row r="166" spans="4:21" ht="15">
      <c r="D166"/>
      <c r="E166"/>
      <c r="L166"/>
      <c r="M166"/>
      <c r="T166"/>
      <c r="U166"/>
    </row>
    <row r="167" spans="4:21" ht="15">
      <c r="D167"/>
      <c r="E167"/>
      <c r="L167"/>
      <c r="M167"/>
      <c r="T167"/>
      <c r="U167"/>
    </row>
    <row r="168" spans="4:21" ht="15">
      <c r="D168"/>
      <c r="E168"/>
      <c r="L168"/>
      <c r="M168"/>
      <c r="T168"/>
      <c r="U168"/>
    </row>
    <row r="169" spans="4:21" ht="15">
      <c r="D169"/>
      <c r="E169"/>
      <c r="L169"/>
      <c r="M169"/>
      <c r="T169"/>
      <c r="U169"/>
    </row>
    <row r="170" spans="4:21" ht="15">
      <c r="D170"/>
      <c r="E170"/>
      <c r="L170"/>
      <c r="M170"/>
      <c r="T170"/>
      <c r="U170"/>
    </row>
    <row r="171" spans="4:21" ht="15">
      <c r="D171"/>
      <c r="E171"/>
      <c r="L171"/>
      <c r="M171"/>
      <c r="T171"/>
      <c r="U171"/>
    </row>
    <row r="172" spans="4:21" ht="15">
      <c r="D172"/>
      <c r="E172"/>
      <c r="L172"/>
      <c r="M172"/>
      <c r="T172"/>
      <c r="U172"/>
    </row>
    <row r="173" spans="4:21" ht="15">
      <c r="D173"/>
      <c r="E173"/>
      <c r="L173"/>
      <c r="M173"/>
      <c r="T173"/>
      <c r="U173"/>
    </row>
    <row r="174" spans="4:21" ht="15">
      <c r="D174"/>
      <c r="E174"/>
      <c r="L174"/>
      <c r="M174"/>
      <c r="T174"/>
      <c r="U174"/>
    </row>
    <row r="175" spans="4:21" ht="15">
      <c r="D175"/>
      <c r="E175"/>
      <c r="L175"/>
      <c r="M175"/>
      <c r="T175"/>
      <c r="U175"/>
    </row>
    <row r="176" spans="4:21" ht="15">
      <c r="D176"/>
      <c r="E176"/>
      <c r="L176"/>
      <c r="M176"/>
      <c r="T176"/>
      <c r="U176"/>
    </row>
    <row r="177" spans="4:21" ht="15">
      <c r="D177"/>
      <c r="E177"/>
      <c r="L177"/>
      <c r="M177"/>
      <c r="T177"/>
      <c r="U177"/>
    </row>
    <row r="178" spans="4:21" ht="15">
      <c r="D178"/>
      <c r="E178"/>
      <c r="L178"/>
      <c r="M178"/>
      <c r="T178"/>
      <c r="U178"/>
    </row>
    <row r="179" spans="4:21" ht="15">
      <c r="D179"/>
      <c r="E179"/>
      <c r="L179"/>
      <c r="M179"/>
      <c r="T179"/>
      <c r="U179"/>
    </row>
    <row r="180" spans="4:21" ht="15">
      <c r="D180"/>
      <c r="E180"/>
      <c r="L180"/>
      <c r="M180"/>
      <c r="T180"/>
      <c r="U180"/>
    </row>
    <row r="181" spans="4:21" ht="15">
      <c r="D181"/>
      <c r="E181"/>
      <c r="L181"/>
      <c r="M181"/>
      <c r="T181"/>
      <c r="U181"/>
    </row>
    <row r="182" spans="4:21" ht="15">
      <c r="D182"/>
      <c r="E182"/>
      <c r="L182"/>
      <c r="M182"/>
      <c r="T182"/>
      <c r="U182"/>
    </row>
    <row r="183" spans="4:21" ht="15">
      <c r="D183"/>
      <c r="E183"/>
      <c r="L183"/>
      <c r="M183"/>
      <c r="T183"/>
      <c r="U183"/>
    </row>
    <row r="184" spans="4:21" ht="15">
      <c r="D184"/>
      <c r="E184"/>
      <c r="L184"/>
      <c r="M184"/>
      <c r="T184"/>
      <c r="U184"/>
    </row>
    <row r="185" spans="4:21" ht="15">
      <c r="D185"/>
      <c r="E185"/>
      <c r="L185"/>
      <c r="M185"/>
      <c r="T185"/>
      <c r="U185"/>
    </row>
    <row r="186" spans="4:21" ht="15">
      <c r="D186"/>
      <c r="E186"/>
      <c r="L186"/>
      <c r="M186"/>
      <c r="T186"/>
      <c r="U186"/>
    </row>
    <row r="187" spans="4:21" ht="15">
      <c r="D187"/>
      <c r="E187"/>
      <c r="L187"/>
      <c r="M187"/>
      <c r="T187"/>
      <c r="U187"/>
    </row>
    <row r="188" spans="4:21" ht="15">
      <c r="D188"/>
      <c r="E188"/>
      <c r="L188"/>
      <c r="M188"/>
      <c r="T188"/>
      <c r="U188"/>
    </row>
    <row r="189" spans="4:21" ht="15">
      <c r="D189"/>
      <c r="E189"/>
      <c r="L189"/>
      <c r="M189"/>
      <c r="T189"/>
      <c r="U189"/>
    </row>
    <row r="190" spans="4:21" ht="15">
      <c r="D190"/>
      <c r="E190"/>
      <c r="L190"/>
      <c r="M190"/>
      <c r="T190"/>
      <c r="U190"/>
    </row>
    <row r="191" spans="4:21" ht="15">
      <c r="D191"/>
      <c r="E191"/>
      <c r="L191"/>
      <c r="M191"/>
      <c r="T191"/>
      <c r="U191"/>
    </row>
    <row r="192" spans="4:21" ht="15">
      <c r="D192"/>
      <c r="E192"/>
      <c r="L192"/>
      <c r="M192"/>
      <c r="T192"/>
      <c r="U192"/>
    </row>
    <row r="193" spans="4:21" ht="15">
      <c r="D193"/>
      <c r="E193"/>
      <c r="L193"/>
      <c r="M193"/>
      <c r="T193"/>
      <c r="U193"/>
    </row>
    <row r="194" spans="4:21" ht="15">
      <c r="D194"/>
      <c r="E194"/>
      <c r="L194"/>
      <c r="M194"/>
      <c r="T194"/>
      <c r="U194"/>
    </row>
    <row r="195" spans="4:21" ht="15">
      <c r="D195"/>
      <c r="E195"/>
      <c r="L195"/>
      <c r="M195"/>
      <c r="T195"/>
      <c r="U195"/>
    </row>
    <row r="196" spans="4:21" ht="15">
      <c r="D196"/>
      <c r="E196"/>
      <c r="L196"/>
      <c r="M196"/>
      <c r="T196"/>
      <c r="U196"/>
    </row>
    <row r="197" spans="4:21" ht="15">
      <c r="D197"/>
      <c r="E197"/>
      <c r="L197"/>
      <c r="M197"/>
      <c r="T197"/>
      <c r="U197"/>
    </row>
    <row r="198" spans="4:21" ht="15">
      <c r="D198"/>
      <c r="E198"/>
      <c r="L198"/>
      <c r="M198"/>
      <c r="T198"/>
      <c r="U198"/>
    </row>
    <row r="199" spans="4:21" ht="15">
      <c r="D199"/>
      <c r="E199"/>
      <c r="L199"/>
      <c r="M199"/>
      <c r="T199"/>
      <c r="U199"/>
    </row>
    <row r="200" spans="4:21" ht="15">
      <c r="D200"/>
      <c r="E200"/>
      <c r="L200"/>
      <c r="M200"/>
      <c r="T200"/>
      <c r="U200"/>
    </row>
    <row r="201" spans="4:21" ht="15">
      <c r="D201"/>
      <c r="E201"/>
      <c r="L201"/>
      <c r="M201"/>
      <c r="T201"/>
      <c r="U201"/>
    </row>
    <row r="202" spans="4:21" ht="15">
      <c r="D202"/>
      <c r="E202"/>
      <c r="L202"/>
      <c r="M202"/>
      <c r="T202"/>
      <c r="U202"/>
    </row>
    <row r="203" spans="4:21" ht="15">
      <c r="D203"/>
      <c r="E203"/>
      <c r="L203"/>
      <c r="M203"/>
      <c r="T203"/>
      <c r="U203"/>
    </row>
    <row r="204" spans="4:21" ht="15">
      <c r="D204"/>
      <c r="E204"/>
      <c r="L204"/>
      <c r="M204"/>
      <c r="T204"/>
      <c r="U204"/>
    </row>
    <row r="205" spans="4:21" ht="15">
      <c r="D205"/>
      <c r="E205"/>
      <c r="L205"/>
      <c r="M205"/>
      <c r="T205"/>
      <c r="U205"/>
    </row>
    <row r="206" spans="4:21" ht="15">
      <c r="D206"/>
      <c r="E206"/>
      <c r="L206"/>
      <c r="M206"/>
      <c r="T206"/>
      <c r="U206"/>
    </row>
    <row r="207" spans="4:21" ht="15">
      <c r="D207"/>
      <c r="E207"/>
      <c r="L207"/>
      <c r="M207"/>
      <c r="T207"/>
      <c r="U207"/>
    </row>
    <row r="208" spans="4:21" ht="15">
      <c r="D208"/>
      <c r="E208"/>
      <c r="L208"/>
      <c r="M208"/>
      <c r="T208"/>
      <c r="U208"/>
    </row>
    <row r="209" spans="4:21" ht="15">
      <c r="D209"/>
      <c r="E209"/>
      <c r="L209"/>
      <c r="M209"/>
      <c r="T209"/>
      <c r="U209"/>
    </row>
    <row r="210" spans="4:21" ht="15">
      <c r="D210"/>
      <c r="E210"/>
      <c r="L210"/>
      <c r="M210"/>
      <c r="T210"/>
      <c r="U210"/>
    </row>
    <row r="211" spans="4:21" ht="15">
      <c r="D211"/>
      <c r="E211"/>
      <c r="L211"/>
      <c r="M211"/>
      <c r="T211"/>
      <c r="U211"/>
    </row>
    <row r="212" spans="4:21" ht="15">
      <c r="D212"/>
      <c r="E212"/>
      <c r="L212"/>
      <c r="M212"/>
      <c r="T212"/>
      <c r="U212"/>
    </row>
    <row r="213" spans="4:21" ht="15">
      <c r="D213"/>
      <c r="E213"/>
      <c r="L213"/>
      <c r="M213"/>
      <c r="T213"/>
      <c r="U213"/>
    </row>
    <row r="214" spans="4:21" ht="15">
      <c r="D214"/>
      <c r="E214"/>
      <c r="L214"/>
      <c r="M214"/>
      <c r="T214"/>
      <c r="U214"/>
    </row>
    <row r="215" spans="4:21" ht="15">
      <c r="D215"/>
      <c r="E215"/>
      <c r="L215"/>
      <c r="M215"/>
      <c r="T215"/>
      <c r="U215"/>
    </row>
    <row r="216" spans="4:21" ht="15">
      <c r="D216"/>
      <c r="E216"/>
      <c r="L216"/>
      <c r="M216"/>
      <c r="T216"/>
      <c r="U216"/>
    </row>
    <row r="217" spans="4:21" ht="15">
      <c r="D217"/>
      <c r="E217"/>
      <c r="L217"/>
      <c r="M217"/>
      <c r="T217"/>
      <c r="U217"/>
    </row>
    <row r="218" spans="4:21" ht="15">
      <c r="D218"/>
      <c r="E218"/>
      <c r="L218"/>
      <c r="M218"/>
      <c r="T218"/>
      <c r="U218"/>
    </row>
    <row r="219" spans="4:21" ht="15">
      <c r="D219"/>
      <c r="E219"/>
      <c r="L219"/>
      <c r="M219"/>
      <c r="T219"/>
      <c r="U219"/>
    </row>
    <row r="220" spans="4:21" ht="15">
      <c r="D220"/>
      <c r="E220"/>
      <c r="L220"/>
      <c r="M220"/>
      <c r="T220"/>
      <c r="U220"/>
    </row>
    <row r="221" spans="4:21" ht="15">
      <c r="D221"/>
      <c r="E221"/>
      <c r="L221"/>
      <c r="M221"/>
      <c r="T221"/>
      <c r="U221"/>
    </row>
    <row r="222" spans="4:21" ht="15">
      <c r="D222"/>
      <c r="E222"/>
      <c r="L222"/>
      <c r="M222"/>
      <c r="T222"/>
      <c r="U222"/>
    </row>
    <row r="223" spans="4:21" ht="15">
      <c r="D223"/>
      <c r="E223"/>
      <c r="L223"/>
      <c r="M223"/>
      <c r="T223"/>
      <c r="U223"/>
    </row>
    <row r="224" spans="4:21" ht="15">
      <c r="D224"/>
      <c r="E224"/>
      <c r="L224"/>
      <c r="M224"/>
      <c r="T224"/>
      <c r="U224"/>
    </row>
    <row r="225" spans="4:21" ht="15">
      <c r="D225"/>
      <c r="E225"/>
      <c r="L225"/>
      <c r="M225"/>
      <c r="T225"/>
      <c r="U225"/>
    </row>
    <row r="226" spans="4:21" ht="15">
      <c r="D226"/>
      <c r="E226"/>
      <c r="L226"/>
      <c r="M226"/>
      <c r="T226"/>
      <c r="U226"/>
    </row>
    <row r="227" spans="4:21" ht="15">
      <c r="D227"/>
      <c r="E227"/>
      <c r="L227"/>
      <c r="M227"/>
      <c r="T227"/>
      <c r="U227"/>
    </row>
    <row r="228" spans="4:21" ht="15">
      <c r="D228"/>
      <c r="E228"/>
      <c r="L228"/>
      <c r="M228"/>
      <c r="T228"/>
      <c r="U228"/>
    </row>
    <row r="229" spans="4:21" ht="15">
      <c r="D229"/>
      <c r="E229"/>
      <c r="L229"/>
      <c r="M229"/>
      <c r="T229"/>
      <c r="U229"/>
    </row>
    <row r="230" spans="4:21" ht="15">
      <c r="D230"/>
      <c r="E230"/>
      <c r="L230"/>
      <c r="M230"/>
      <c r="T230"/>
      <c r="U230"/>
    </row>
    <row r="231" spans="4:21" ht="15">
      <c r="D231"/>
      <c r="E231"/>
      <c r="L231"/>
      <c r="M231"/>
      <c r="T231"/>
      <c r="U231"/>
    </row>
    <row r="232" spans="4:21" ht="15">
      <c r="D232"/>
      <c r="E232"/>
      <c r="L232"/>
      <c r="M232"/>
      <c r="T232"/>
      <c r="U232"/>
    </row>
    <row r="233" spans="4:21" ht="15">
      <c r="D233"/>
      <c r="E233"/>
      <c r="L233"/>
      <c r="M233"/>
      <c r="T233"/>
      <c r="U233"/>
    </row>
    <row r="234" spans="4:21" ht="15">
      <c r="D234"/>
      <c r="E234"/>
      <c r="L234"/>
      <c r="M234"/>
      <c r="T234"/>
      <c r="U234"/>
    </row>
    <row r="235" spans="4:21" ht="15">
      <c r="D235"/>
      <c r="E235"/>
      <c r="L235"/>
      <c r="M235"/>
      <c r="T235"/>
      <c r="U235"/>
    </row>
    <row r="236" spans="4:21" ht="15">
      <c r="D236"/>
      <c r="E236"/>
      <c r="L236"/>
      <c r="M236"/>
      <c r="T236"/>
      <c r="U236"/>
    </row>
    <row r="237" spans="4:21" ht="15">
      <c r="D237"/>
      <c r="E237"/>
      <c r="L237"/>
      <c r="M237"/>
      <c r="T237"/>
      <c r="U237"/>
    </row>
    <row r="238" spans="4:21" ht="15">
      <c r="D238"/>
      <c r="E238"/>
      <c r="L238"/>
      <c r="M238"/>
      <c r="T238"/>
      <c r="U238"/>
    </row>
    <row r="239" spans="4:21" ht="15">
      <c r="D239"/>
      <c r="E239"/>
      <c r="L239"/>
      <c r="M239"/>
      <c r="T239"/>
      <c r="U239"/>
    </row>
    <row r="240" spans="4:21" ht="15">
      <c r="D240"/>
      <c r="E240"/>
      <c r="L240"/>
      <c r="M240"/>
      <c r="T240"/>
      <c r="U240"/>
    </row>
    <row r="241" spans="4:21" ht="15">
      <c r="D241"/>
      <c r="E241"/>
      <c r="L241"/>
      <c r="M241"/>
      <c r="T241"/>
      <c r="U241"/>
    </row>
    <row r="242" spans="4:21" ht="15">
      <c r="D242"/>
      <c r="E242"/>
      <c r="L242"/>
      <c r="M242"/>
      <c r="T242"/>
      <c r="U242"/>
    </row>
    <row r="243" spans="4:21" ht="15">
      <c r="D243"/>
      <c r="E243"/>
      <c r="L243"/>
      <c r="M243"/>
      <c r="T243"/>
      <c r="U243"/>
    </row>
    <row r="244" spans="4:21" ht="15">
      <c r="D244"/>
      <c r="E244"/>
      <c r="L244"/>
      <c r="M244"/>
      <c r="T244"/>
      <c r="U244"/>
    </row>
    <row r="245" spans="4:21" ht="15">
      <c r="D245"/>
      <c r="E245"/>
      <c r="L245"/>
      <c r="M245"/>
      <c r="T245"/>
      <c r="U245"/>
    </row>
    <row r="246" spans="4:21" ht="15">
      <c r="D246"/>
      <c r="E246"/>
      <c r="L246"/>
      <c r="M246"/>
      <c r="T246"/>
      <c r="U246"/>
    </row>
    <row r="247" spans="4:21" ht="15">
      <c r="D247"/>
      <c r="E247"/>
      <c r="L247"/>
      <c r="M247"/>
      <c r="T247"/>
      <c r="U247"/>
    </row>
    <row r="248" spans="4:21" ht="15">
      <c r="D248"/>
      <c r="E248"/>
      <c r="L248"/>
      <c r="M248"/>
      <c r="T248"/>
      <c r="U248"/>
    </row>
    <row r="249" spans="4:21" ht="15">
      <c r="D249"/>
      <c r="E249"/>
      <c r="L249"/>
      <c r="M249"/>
      <c r="T249"/>
      <c r="U249"/>
    </row>
    <row r="250" spans="4:21" ht="15">
      <c r="D250"/>
      <c r="E250"/>
      <c r="L250"/>
      <c r="M250"/>
      <c r="T250"/>
      <c r="U250"/>
    </row>
    <row r="251" spans="4:21" ht="15">
      <c r="D251"/>
      <c r="E251"/>
      <c r="L251"/>
      <c r="M251"/>
      <c r="T251"/>
      <c r="U251"/>
    </row>
    <row r="252" spans="4:21" ht="15">
      <c r="D252"/>
      <c r="E252"/>
      <c r="L252"/>
      <c r="M252"/>
      <c r="T252"/>
      <c r="U252"/>
    </row>
    <row r="253" spans="4:21" ht="15">
      <c r="D253"/>
      <c r="E253"/>
      <c r="L253"/>
      <c r="M253"/>
      <c r="T253"/>
      <c r="U253"/>
    </row>
    <row r="254" spans="4:21" ht="15">
      <c r="D254"/>
      <c r="E254"/>
      <c r="L254"/>
      <c r="M254"/>
      <c r="T254"/>
      <c r="U254"/>
    </row>
    <row r="255" spans="4:21" ht="15">
      <c r="D255"/>
      <c r="E255"/>
      <c r="L255"/>
      <c r="M255"/>
      <c r="T255"/>
      <c r="U255"/>
    </row>
    <row r="256" spans="4:21" ht="15">
      <c r="D256"/>
      <c r="E256"/>
      <c r="L256"/>
      <c r="M256"/>
      <c r="T256"/>
      <c r="U256"/>
    </row>
    <row r="257" spans="4:21" ht="15">
      <c r="D257"/>
      <c r="E257"/>
      <c r="L257"/>
      <c r="M257"/>
      <c r="T257"/>
      <c r="U257"/>
    </row>
    <row r="258" spans="4:21" ht="15">
      <c r="D258"/>
      <c r="E258"/>
      <c r="L258"/>
      <c r="M258"/>
      <c r="T258"/>
      <c r="U258"/>
    </row>
    <row r="259" spans="4:21" ht="15">
      <c r="D259"/>
      <c r="E259"/>
      <c r="L259"/>
      <c r="M259"/>
      <c r="T259"/>
      <c r="U259"/>
    </row>
    <row r="260" spans="4:21" ht="15">
      <c r="D260"/>
      <c r="E260"/>
      <c r="L260"/>
      <c r="M260"/>
      <c r="T260"/>
      <c r="U260"/>
    </row>
    <row r="261" spans="4:21" ht="15">
      <c r="D261"/>
      <c r="E261"/>
      <c r="L261"/>
      <c r="M261"/>
      <c r="T261"/>
      <c r="U261"/>
    </row>
    <row r="262" spans="4:21" ht="15">
      <c r="D262"/>
      <c r="E262"/>
      <c r="L262"/>
      <c r="M262"/>
      <c r="T262"/>
      <c r="U262"/>
    </row>
    <row r="263" spans="4:21" ht="15">
      <c r="D263"/>
      <c r="E263"/>
      <c r="L263"/>
      <c r="M263"/>
      <c r="T263"/>
      <c r="U263"/>
    </row>
    <row r="264" spans="4:21" ht="15">
      <c r="D264"/>
      <c r="E264"/>
      <c r="L264"/>
      <c r="M264"/>
      <c r="T264"/>
      <c r="U264"/>
    </row>
    <row r="265" spans="4:21" ht="15">
      <c r="D265"/>
      <c r="E265"/>
      <c r="L265"/>
      <c r="M265"/>
      <c r="T265"/>
      <c r="U265"/>
    </row>
    <row r="266" spans="4:21" ht="15">
      <c r="D266"/>
      <c r="E266"/>
      <c r="L266"/>
      <c r="M266"/>
      <c r="T266"/>
      <c r="U266"/>
    </row>
    <row r="267" spans="4:21" ht="15">
      <c r="D267"/>
      <c r="E267"/>
      <c r="L267"/>
      <c r="M267"/>
      <c r="T267"/>
      <c r="U267"/>
    </row>
    <row r="268" spans="4:21" ht="15">
      <c r="D268"/>
      <c r="E268"/>
      <c r="L268"/>
      <c r="M268"/>
      <c r="T268"/>
      <c r="U268"/>
    </row>
    <row r="269" spans="4:21" ht="15">
      <c r="D269"/>
      <c r="E269"/>
      <c r="L269"/>
      <c r="M269"/>
      <c r="T269"/>
      <c r="U269"/>
    </row>
    <row r="270" spans="4:21" ht="15">
      <c r="D270"/>
      <c r="E270"/>
      <c r="L270"/>
      <c r="M270"/>
      <c r="T270"/>
      <c r="U270"/>
    </row>
    <row r="271" spans="4:21" ht="15">
      <c r="D271"/>
      <c r="E271"/>
      <c r="L271"/>
      <c r="M271"/>
      <c r="T271"/>
      <c r="U271"/>
    </row>
    <row r="272" spans="4:21" ht="15">
      <c r="D272"/>
      <c r="E272"/>
      <c r="L272"/>
      <c r="M272"/>
      <c r="T272"/>
      <c r="U272"/>
    </row>
    <row r="273" spans="4:21" ht="15">
      <c r="D273"/>
      <c r="E273"/>
      <c r="L273"/>
      <c r="M273"/>
      <c r="T273"/>
      <c r="U273"/>
    </row>
    <row r="274" spans="4:21" ht="15">
      <c r="D274"/>
      <c r="E274"/>
      <c r="L274"/>
      <c r="M274"/>
      <c r="T274"/>
      <c r="U274"/>
    </row>
    <row r="275" spans="4:21" ht="15">
      <c r="D275"/>
      <c r="E275"/>
      <c r="L275"/>
      <c r="M275"/>
      <c r="T275"/>
      <c r="U275"/>
    </row>
    <row r="276" spans="4:21" ht="15">
      <c r="D276"/>
      <c r="E276"/>
      <c r="L276"/>
      <c r="M276"/>
      <c r="T276"/>
      <c r="U276"/>
    </row>
    <row r="277" spans="4:21" ht="15">
      <c r="D277"/>
      <c r="E277"/>
      <c r="L277"/>
      <c r="M277"/>
      <c r="T277"/>
      <c r="U277"/>
    </row>
    <row r="278" spans="4:21" ht="15">
      <c r="D278"/>
      <c r="E278"/>
      <c r="L278"/>
      <c r="M278"/>
      <c r="T278"/>
      <c r="U278"/>
    </row>
    <row r="279" spans="4:21" ht="15">
      <c r="D279"/>
      <c r="E279"/>
      <c r="L279"/>
      <c r="M279"/>
      <c r="T279"/>
      <c r="U279"/>
    </row>
    <row r="280" spans="4:21" ht="15">
      <c r="D280"/>
      <c r="E280"/>
      <c r="L280"/>
      <c r="M280"/>
      <c r="T280"/>
      <c r="U280"/>
    </row>
    <row r="281" spans="4:21" ht="15">
      <c r="D281"/>
      <c r="E281"/>
      <c r="L281"/>
      <c r="M281"/>
      <c r="T281"/>
      <c r="U281"/>
    </row>
    <row r="282" spans="4:21" ht="15">
      <c r="D282"/>
      <c r="E282"/>
      <c r="L282"/>
      <c r="M282"/>
      <c r="T282"/>
      <c r="U282"/>
    </row>
    <row r="283" spans="4:21" ht="15">
      <c r="D283"/>
      <c r="E283"/>
      <c r="L283"/>
      <c r="M283"/>
      <c r="T283"/>
      <c r="U283"/>
    </row>
    <row r="284" spans="4:21" ht="15">
      <c r="D284"/>
      <c r="E284"/>
      <c r="L284"/>
      <c r="M284"/>
      <c r="T284"/>
      <c r="U284"/>
    </row>
    <row r="285" spans="4:21" ht="15">
      <c r="D285"/>
      <c r="E285"/>
      <c r="L285"/>
      <c r="M285"/>
      <c r="T285"/>
      <c r="U285"/>
    </row>
    <row r="286" spans="4:21" ht="15">
      <c r="D286"/>
      <c r="E286"/>
      <c r="L286"/>
      <c r="M286"/>
      <c r="T286"/>
      <c r="U286"/>
    </row>
    <row r="287" spans="4:21" ht="15">
      <c r="D287"/>
      <c r="E287"/>
      <c r="L287"/>
      <c r="M287"/>
      <c r="T287"/>
      <c r="U287"/>
    </row>
    <row r="288" spans="4:21" ht="15">
      <c r="D288"/>
      <c r="E288"/>
      <c r="L288"/>
      <c r="M288"/>
      <c r="T288"/>
      <c r="U288"/>
    </row>
    <row r="289" spans="4:21" ht="15">
      <c r="D289"/>
      <c r="E289"/>
      <c r="L289"/>
      <c r="M289"/>
      <c r="T289"/>
      <c r="U289"/>
    </row>
    <row r="290" spans="4:21" ht="15">
      <c r="D290"/>
      <c r="E290"/>
      <c r="L290"/>
      <c r="M290"/>
      <c r="T290"/>
      <c r="U290"/>
    </row>
    <row r="291" spans="4:21" ht="15">
      <c r="D291"/>
      <c r="E291"/>
      <c r="L291"/>
      <c r="M291"/>
      <c r="T291"/>
      <c r="U291"/>
    </row>
    <row r="292" spans="4:21" ht="15">
      <c r="D292"/>
      <c r="E292"/>
      <c r="L292"/>
      <c r="M292"/>
      <c r="T292"/>
      <c r="U292"/>
    </row>
    <row r="293" spans="4:21" ht="15">
      <c r="D293"/>
      <c r="E293"/>
      <c r="L293"/>
      <c r="M293"/>
      <c r="T293"/>
      <c r="U293"/>
    </row>
    <row r="294" spans="4:21" ht="15">
      <c r="D294"/>
      <c r="E294"/>
      <c r="L294"/>
      <c r="M294"/>
      <c r="T294"/>
      <c r="U294"/>
    </row>
    <row r="295" spans="4:21" ht="15">
      <c r="D295"/>
      <c r="E295"/>
      <c r="L295"/>
      <c r="M295"/>
      <c r="T295"/>
      <c r="U295"/>
    </row>
    <row r="296" spans="4:21" ht="15">
      <c r="D296"/>
      <c r="E296"/>
      <c r="L296"/>
      <c r="M296"/>
      <c r="T296"/>
      <c r="U296"/>
    </row>
    <row r="297" spans="4:21" ht="15">
      <c r="D297"/>
      <c r="E297"/>
      <c r="L297"/>
      <c r="M297"/>
      <c r="T297"/>
      <c r="U297"/>
    </row>
    <row r="298" spans="4:21" ht="15">
      <c r="D298"/>
      <c r="E298"/>
      <c r="L298"/>
      <c r="M298"/>
      <c r="T298"/>
      <c r="U298"/>
    </row>
    <row r="299" spans="4:21" ht="15">
      <c r="D299"/>
      <c r="E299"/>
      <c r="L299"/>
      <c r="M299"/>
      <c r="T299"/>
      <c r="U299"/>
    </row>
    <row r="300" spans="4:21" ht="15">
      <c r="D300"/>
      <c r="E300"/>
      <c r="L300"/>
      <c r="M300"/>
      <c r="T300"/>
      <c r="U300"/>
    </row>
    <row r="301" spans="4:21" ht="15">
      <c r="D301"/>
      <c r="E301"/>
      <c r="L301"/>
      <c r="M301"/>
      <c r="T301"/>
      <c r="U301"/>
    </row>
    <row r="302" spans="4:21" ht="15">
      <c r="D302"/>
      <c r="E302"/>
      <c r="L302"/>
      <c r="M302"/>
      <c r="T302"/>
      <c r="U302"/>
    </row>
    <row r="303" spans="4:21" ht="15">
      <c r="D303"/>
      <c r="E303"/>
      <c r="L303"/>
      <c r="M303"/>
      <c r="T303"/>
      <c r="U303"/>
    </row>
    <row r="304" spans="4:21" ht="15">
      <c r="D304"/>
      <c r="E304"/>
      <c r="L304"/>
      <c r="M304"/>
      <c r="T304"/>
      <c r="U304"/>
    </row>
    <row r="305" spans="4:21" ht="15">
      <c r="D305"/>
      <c r="E305"/>
      <c r="L305"/>
      <c r="M305"/>
      <c r="T305"/>
      <c r="U305"/>
    </row>
    <row r="306" spans="4:21" ht="15">
      <c r="D306"/>
      <c r="E306"/>
      <c r="L306"/>
      <c r="M306"/>
      <c r="T306"/>
      <c r="U306"/>
    </row>
    <row r="307" spans="4:21" ht="15">
      <c r="D307"/>
      <c r="E307"/>
      <c r="L307"/>
      <c r="M307"/>
      <c r="T307"/>
      <c r="U307"/>
    </row>
    <row r="308" spans="4:21" ht="15">
      <c r="D308"/>
      <c r="E308"/>
      <c r="L308"/>
      <c r="M308"/>
      <c r="T308"/>
      <c r="U308"/>
    </row>
    <row r="309" spans="4:21" ht="15">
      <c r="D309"/>
      <c r="E309"/>
      <c r="L309"/>
      <c r="M309"/>
      <c r="T309"/>
      <c r="U309"/>
    </row>
    <row r="310" spans="4:21" ht="15">
      <c r="D310"/>
      <c r="E310"/>
      <c r="L310"/>
      <c r="M310"/>
      <c r="T310"/>
      <c r="U310"/>
    </row>
    <row r="311" spans="4:21" ht="15">
      <c r="D311"/>
      <c r="E311"/>
      <c r="L311"/>
      <c r="M311"/>
      <c r="T311"/>
      <c r="U311"/>
    </row>
    <row r="312" spans="4:21" ht="15">
      <c r="D312"/>
      <c r="E312"/>
      <c r="L312"/>
      <c r="M312"/>
      <c r="T312"/>
      <c r="U312"/>
    </row>
    <row r="313" spans="4:21" ht="15">
      <c r="D313"/>
      <c r="E313"/>
      <c r="L313"/>
      <c r="M313"/>
      <c r="T313"/>
      <c r="U313"/>
    </row>
    <row r="314" spans="4:21" ht="15">
      <c r="D314"/>
      <c r="E314"/>
      <c r="L314"/>
      <c r="M314"/>
      <c r="T314"/>
      <c r="U314"/>
    </row>
    <row r="315" spans="4:21" ht="15">
      <c r="D315"/>
      <c r="E315"/>
      <c r="L315"/>
      <c r="M315"/>
      <c r="T315"/>
      <c r="U315"/>
    </row>
    <row r="316" spans="4:21" ht="15">
      <c r="D316"/>
      <c r="E316"/>
      <c r="L316"/>
      <c r="M316"/>
      <c r="T316"/>
      <c r="U316"/>
    </row>
    <row r="317" spans="4:21" ht="15">
      <c r="D317"/>
      <c r="E317"/>
      <c r="L317"/>
      <c r="M317"/>
      <c r="T317"/>
      <c r="U317"/>
    </row>
    <row r="318" spans="4:21" ht="15">
      <c r="D318"/>
      <c r="E318"/>
      <c r="L318"/>
      <c r="M318"/>
      <c r="T318"/>
      <c r="U318"/>
    </row>
    <row r="319" spans="4:21" ht="15">
      <c r="D319"/>
      <c r="E319"/>
      <c r="L319"/>
      <c r="M319"/>
      <c r="T319"/>
      <c r="U319"/>
    </row>
    <row r="320" spans="4:21" ht="15">
      <c r="D320"/>
      <c r="E320"/>
      <c r="L320"/>
      <c r="M320"/>
      <c r="T320"/>
      <c r="U320"/>
    </row>
    <row r="321" spans="4:21" ht="15">
      <c r="D321"/>
      <c r="E321"/>
      <c r="L321"/>
      <c r="M321"/>
      <c r="T321"/>
      <c r="U321"/>
    </row>
    <row r="322" spans="4:21" ht="15">
      <c r="D322"/>
      <c r="E322"/>
      <c r="L322"/>
      <c r="M322"/>
      <c r="T322"/>
      <c r="U322"/>
    </row>
    <row r="323" spans="4:21" ht="15">
      <c r="D323"/>
      <c r="E323"/>
      <c r="L323"/>
      <c r="M323"/>
      <c r="T323"/>
      <c r="U323"/>
    </row>
    <row r="324" spans="4:21" ht="15">
      <c r="D324"/>
      <c r="E324"/>
      <c r="L324"/>
      <c r="M324"/>
      <c r="T324"/>
      <c r="U324"/>
    </row>
    <row r="325" spans="4:21" ht="15">
      <c r="D325"/>
      <c r="E325"/>
      <c r="L325"/>
      <c r="M325"/>
      <c r="T325"/>
      <c r="U325"/>
    </row>
    <row r="326" spans="4:21" ht="15">
      <c r="D326"/>
      <c r="E326"/>
      <c r="L326"/>
      <c r="M326"/>
      <c r="T326"/>
      <c r="U326"/>
    </row>
    <row r="327" spans="4:21" ht="15">
      <c r="D327"/>
      <c r="E327"/>
      <c r="L327"/>
      <c r="M327"/>
      <c r="T327"/>
      <c r="U327"/>
    </row>
    <row r="328" spans="4:21" ht="15">
      <c r="D328"/>
      <c r="E328"/>
      <c r="L328"/>
      <c r="M328"/>
      <c r="T328"/>
      <c r="U328"/>
    </row>
    <row r="329" spans="4:21" ht="15">
      <c r="D329"/>
      <c r="E329"/>
      <c r="L329"/>
      <c r="M329"/>
      <c r="T329"/>
      <c r="U329"/>
    </row>
    <row r="330" spans="4:21" ht="15">
      <c r="D330"/>
      <c r="E330"/>
      <c r="L330"/>
      <c r="M330"/>
      <c r="T330"/>
      <c r="U330"/>
    </row>
    <row r="331" spans="4:21" ht="15">
      <c r="D331"/>
      <c r="E331"/>
      <c r="L331"/>
      <c r="M331"/>
      <c r="T331"/>
      <c r="U331"/>
    </row>
    <row r="332" spans="4:21" ht="15">
      <c r="D332"/>
      <c r="E332"/>
      <c r="L332"/>
      <c r="M332"/>
      <c r="T332"/>
      <c r="U332"/>
    </row>
    <row r="333" spans="4:21" ht="15">
      <c r="D333"/>
      <c r="E333"/>
      <c r="L333"/>
      <c r="M333"/>
      <c r="T333"/>
      <c r="U333"/>
    </row>
    <row r="334" spans="4:21" ht="15">
      <c r="D334"/>
      <c r="E334"/>
      <c r="L334"/>
      <c r="M334"/>
      <c r="T334"/>
      <c r="U334"/>
    </row>
    <row r="335" spans="4:21" ht="15">
      <c r="D335"/>
      <c r="E335"/>
      <c r="L335"/>
      <c r="M335"/>
      <c r="T335"/>
      <c r="U335"/>
    </row>
    <row r="336" spans="4:21" ht="15">
      <c r="D336"/>
      <c r="E336"/>
      <c r="L336"/>
      <c r="M336"/>
      <c r="T336"/>
      <c r="U336"/>
    </row>
    <row r="337" spans="4:21" ht="15">
      <c r="D337"/>
      <c r="E337"/>
      <c r="L337"/>
      <c r="M337"/>
      <c r="T337"/>
      <c r="U337"/>
    </row>
    <row r="338" spans="4:21" ht="15">
      <c r="D338"/>
      <c r="E338"/>
      <c r="L338"/>
      <c r="M338"/>
      <c r="T338"/>
      <c r="U338"/>
    </row>
    <row r="339" spans="4:21" ht="15">
      <c r="D339"/>
      <c r="E339"/>
      <c r="L339"/>
      <c r="M339"/>
      <c r="T339"/>
      <c r="U339"/>
    </row>
    <row r="340" spans="4:21" ht="15">
      <c r="D340"/>
      <c r="E340"/>
      <c r="L340"/>
      <c r="M340"/>
      <c r="T340"/>
      <c r="U340"/>
    </row>
    <row r="341" spans="4:21" ht="15">
      <c r="D341"/>
      <c r="E341"/>
      <c r="L341"/>
      <c r="M341"/>
      <c r="T341"/>
      <c r="U341"/>
    </row>
    <row r="342" spans="4:21" ht="15">
      <c r="D342"/>
      <c r="E342"/>
      <c r="L342"/>
      <c r="M342"/>
      <c r="T342"/>
      <c r="U342"/>
    </row>
    <row r="343" spans="4:21" ht="15">
      <c r="D343"/>
      <c r="E343"/>
      <c r="L343"/>
      <c r="M343"/>
      <c r="T343"/>
      <c r="U343"/>
    </row>
    <row r="344" spans="4:21" ht="15">
      <c r="D344"/>
      <c r="E344"/>
      <c r="L344"/>
      <c r="M344"/>
      <c r="T344"/>
      <c r="U344"/>
    </row>
    <row r="345" spans="4:21" ht="15">
      <c r="D345"/>
      <c r="E345"/>
      <c r="L345"/>
      <c r="M345"/>
      <c r="T345"/>
      <c r="U345"/>
    </row>
    <row r="346" spans="4:21" ht="15">
      <c r="D346"/>
      <c r="E346"/>
      <c r="L346"/>
      <c r="M346"/>
      <c r="T346"/>
      <c r="U346"/>
    </row>
    <row r="347" spans="4:21" ht="15">
      <c r="D347"/>
      <c r="E347"/>
      <c r="L347"/>
      <c r="M347"/>
      <c r="T347"/>
      <c r="U347"/>
    </row>
    <row r="348" spans="4:21" ht="15">
      <c r="D348"/>
      <c r="E348"/>
      <c r="L348"/>
      <c r="M348"/>
      <c r="T348"/>
      <c r="U348"/>
    </row>
    <row r="349" spans="4:21" ht="15">
      <c r="D349"/>
      <c r="E349"/>
      <c r="L349"/>
      <c r="M349"/>
      <c r="T349"/>
      <c r="U349"/>
    </row>
    <row r="350" spans="4:21" ht="15">
      <c r="D350"/>
      <c r="E350"/>
      <c r="L350"/>
      <c r="M350"/>
      <c r="T350"/>
      <c r="U350"/>
    </row>
    <row r="351" spans="4:21" ht="15">
      <c r="D351"/>
      <c r="E351"/>
      <c r="L351"/>
      <c r="M351"/>
      <c r="T351"/>
      <c r="U351"/>
    </row>
    <row r="352" spans="4:21" ht="15">
      <c r="D352"/>
      <c r="E352"/>
      <c r="L352"/>
      <c r="M352"/>
      <c r="T352"/>
      <c r="U352"/>
    </row>
    <row r="353" spans="4:21" ht="15">
      <c r="D353"/>
      <c r="E353"/>
      <c r="L353"/>
      <c r="M353"/>
      <c r="T353"/>
      <c r="U353"/>
    </row>
    <row r="354" spans="4:21" ht="15">
      <c r="D354"/>
      <c r="E354"/>
      <c r="L354"/>
      <c r="M354"/>
      <c r="T354"/>
      <c r="U354"/>
    </row>
    <row r="355" spans="4:21" ht="15">
      <c r="D355"/>
      <c r="E355"/>
      <c r="L355"/>
      <c r="M355"/>
      <c r="T355"/>
      <c r="U355"/>
    </row>
    <row r="356" spans="4:21" ht="15">
      <c r="D356"/>
      <c r="E356"/>
      <c r="L356"/>
      <c r="M356"/>
      <c r="T356"/>
      <c r="U356"/>
    </row>
    <row r="357" spans="4:21" ht="15">
      <c r="D357"/>
      <c r="E357"/>
      <c r="L357"/>
      <c r="M357"/>
      <c r="T357"/>
      <c r="U357"/>
    </row>
    <row r="358" spans="4:21" ht="15">
      <c r="D358"/>
      <c r="E358"/>
      <c r="L358"/>
      <c r="M358"/>
      <c r="T358"/>
      <c r="U358"/>
    </row>
    <row r="359" spans="4:21" ht="15">
      <c r="D359"/>
      <c r="E359"/>
      <c r="L359"/>
      <c r="M359"/>
      <c r="T359"/>
      <c r="U359"/>
    </row>
    <row r="360" spans="4:21" ht="15">
      <c r="D360"/>
      <c r="E360"/>
      <c r="L360"/>
      <c r="M360"/>
      <c r="T360"/>
      <c r="U360"/>
    </row>
    <row r="361" spans="4:21" ht="15">
      <c r="D361"/>
      <c r="E361"/>
      <c r="L361"/>
      <c r="M361"/>
      <c r="T361"/>
      <c r="U361"/>
    </row>
    <row r="362" spans="4:21" ht="15">
      <c r="D362"/>
      <c r="E362"/>
      <c r="L362"/>
      <c r="M362"/>
      <c r="T362"/>
      <c r="U362"/>
    </row>
    <row r="363" spans="4:21" ht="15">
      <c r="D363"/>
      <c r="E363"/>
      <c r="L363"/>
      <c r="M363"/>
      <c r="T363"/>
      <c r="U363"/>
    </row>
    <row r="364" spans="4:21" ht="15">
      <c r="D364"/>
      <c r="E364"/>
      <c r="L364"/>
      <c r="M364"/>
      <c r="T364"/>
      <c r="U364"/>
    </row>
    <row r="365" spans="4:21" ht="15">
      <c r="D365"/>
      <c r="E365"/>
      <c r="L365"/>
      <c r="M365"/>
      <c r="T365"/>
      <c r="U365"/>
    </row>
    <row r="366" spans="4:21" ht="15">
      <c r="D366"/>
      <c r="E366"/>
      <c r="L366"/>
      <c r="M366"/>
      <c r="T366"/>
      <c r="U366"/>
    </row>
    <row r="367" spans="4:21" ht="15">
      <c r="D367"/>
      <c r="E367"/>
      <c r="L367"/>
      <c r="M367"/>
      <c r="T367"/>
      <c r="U367"/>
    </row>
    <row r="368" spans="4:21" ht="15">
      <c r="D368"/>
      <c r="E368"/>
      <c r="L368"/>
      <c r="M368"/>
      <c r="T368"/>
      <c r="U368"/>
    </row>
    <row r="369" spans="4:21" ht="15">
      <c r="D369"/>
      <c r="E369"/>
      <c r="L369"/>
      <c r="M369"/>
      <c r="T369"/>
      <c r="U369"/>
    </row>
    <row r="370" spans="4:21" ht="15">
      <c r="D370"/>
      <c r="E370"/>
      <c r="L370"/>
      <c r="M370"/>
      <c r="T370"/>
      <c r="U370"/>
    </row>
    <row r="371" spans="4:21" ht="15">
      <c r="D371"/>
      <c r="E371"/>
      <c r="L371"/>
      <c r="M371"/>
      <c r="T371"/>
      <c r="U371"/>
    </row>
    <row r="372" spans="4:21" ht="15">
      <c r="D372"/>
      <c r="E372"/>
      <c r="L372"/>
      <c r="M372"/>
      <c r="T372"/>
      <c r="U372"/>
    </row>
    <row r="373" spans="4:21" ht="15">
      <c r="D373"/>
      <c r="E373"/>
      <c r="L373"/>
      <c r="M373"/>
      <c r="T373"/>
      <c r="U373"/>
    </row>
    <row r="374" spans="4:21" ht="15">
      <c r="D374"/>
      <c r="E374"/>
      <c r="L374"/>
      <c r="M374"/>
      <c r="T374"/>
      <c r="U374"/>
    </row>
    <row r="375" spans="4:21" ht="15">
      <c r="D375"/>
      <c r="E375"/>
      <c r="L375"/>
      <c r="M375"/>
      <c r="T375"/>
      <c r="U375"/>
    </row>
    <row r="376" spans="4:21" ht="15">
      <c r="D376"/>
      <c r="E376"/>
      <c r="L376"/>
      <c r="M376"/>
      <c r="T376"/>
      <c r="U376"/>
    </row>
    <row r="377" spans="4:21" ht="15">
      <c r="D377"/>
      <c r="E377"/>
      <c r="L377"/>
      <c r="M377"/>
      <c r="T377"/>
      <c r="U377"/>
    </row>
    <row r="378" spans="4:21" ht="15">
      <c r="D378"/>
      <c r="E378"/>
      <c r="L378"/>
      <c r="M378"/>
      <c r="T378"/>
      <c r="U378"/>
    </row>
    <row r="379" spans="4:21" ht="15">
      <c r="D379"/>
      <c r="E379"/>
      <c r="L379"/>
      <c r="M379"/>
      <c r="T379"/>
      <c r="U379"/>
    </row>
    <row r="380" spans="4:21" ht="15">
      <c r="D380"/>
      <c r="E380"/>
      <c r="L380"/>
      <c r="M380"/>
      <c r="T380"/>
      <c r="U380"/>
    </row>
    <row r="381" spans="4:21" ht="15">
      <c r="D381"/>
      <c r="E381"/>
      <c r="L381"/>
      <c r="M381"/>
      <c r="T381"/>
      <c r="U381"/>
    </row>
    <row r="382" spans="4:21" ht="15">
      <c r="D382"/>
      <c r="E382"/>
      <c r="L382"/>
      <c r="M382"/>
      <c r="T382"/>
      <c r="U382"/>
    </row>
    <row r="383" spans="4:21" ht="15">
      <c r="D383"/>
      <c r="E383"/>
      <c r="L383"/>
      <c r="M383"/>
      <c r="T383"/>
      <c r="U383"/>
    </row>
    <row r="384" spans="4:21" ht="15">
      <c r="D384"/>
      <c r="E384"/>
      <c r="L384"/>
      <c r="M384"/>
      <c r="T384"/>
      <c r="U384"/>
    </row>
    <row r="385" spans="4:21" ht="15">
      <c r="D385"/>
      <c r="E385"/>
      <c r="L385"/>
      <c r="M385"/>
      <c r="T385"/>
      <c r="U385"/>
    </row>
    <row r="386" spans="4:21" ht="15">
      <c r="D386"/>
      <c r="E386"/>
      <c r="L386"/>
      <c r="M386"/>
      <c r="T386"/>
      <c r="U386"/>
    </row>
    <row r="387" spans="4:21" ht="15">
      <c r="D387"/>
      <c r="E387"/>
      <c r="L387"/>
      <c r="M387"/>
      <c r="T387"/>
      <c r="U387"/>
    </row>
    <row r="388" spans="4:21" ht="15">
      <c r="D388"/>
      <c r="E388"/>
      <c r="L388"/>
      <c r="M388"/>
      <c r="T388"/>
      <c r="U388"/>
    </row>
    <row r="389" spans="4:21" ht="15">
      <c r="D389"/>
      <c r="E389"/>
      <c r="L389"/>
      <c r="M389"/>
      <c r="T389"/>
      <c r="U389"/>
    </row>
    <row r="390" spans="4:21" ht="15">
      <c r="D390"/>
      <c r="E390"/>
      <c r="L390"/>
      <c r="M390"/>
      <c r="T390"/>
      <c r="U390"/>
    </row>
    <row r="391" spans="4:21" ht="15">
      <c r="D391"/>
      <c r="E391"/>
      <c r="L391"/>
      <c r="M391"/>
      <c r="T391"/>
      <c r="U391"/>
    </row>
    <row r="392" spans="4:21" ht="15">
      <c r="D392"/>
      <c r="E392"/>
      <c r="L392"/>
      <c r="M392"/>
      <c r="T392"/>
      <c r="U392"/>
    </row>
    <row r="393" spans="4:21" ht="15">
      <c r="D393"/>
      <c r="E393"/>
      <c r="L393"/>
      <c r="M393"/>
      <c r="T393"/>
      <c r="U393"/>
    </row>
    <row r="394" spans="4:21" ht="15">
      <c r="D394"/>
      <c r="E394"/>
      <c r="L394"/>
      <c r="M394"/>
      <c r="T394"/>
      <c r="U394"/>
    </row>
    <row r="395" spans="4:21" ht="15">
      <c r="D395"/>
      <c r="E395"/>
      <c r="L395"/>
      <c r="M395"/>
      <c r="T395"/>
      <c r="U395"/>
    </row>
    <row r="396" spans="4:21" ht="15">
      <c r="D396"/>
      <c r="E396"/>
      <c r="L396"/>
      <c r="M396"/>
      <c r="T396"/>
      <c r="U396"/>
    </row>
    <row r="397" spans="4:21" ht="15">
      <c r="D397"/>
      <c r="E397"/>
      <c r="L397"/>
      <c r="M397"/>
      <c r="T397"/>
      <c r="U397"/>
    </row>
    <row r="398" spans="4:21" ht="15">
      <c r="D398"/>
      <c r="E398"/>
      <c r="L398"/>
      <c r="M398"/>
      <c r="T398"/>
      <c r="U398"/>
    </row>
    <row r="399" spans="4:21" ht="15">
      <c r="D399"/>
      <c r="E399"/>
      <c r="L399"/>
      <c r="M399"/>
      <c r="T399"/>
      <c r="U399"/>
    </row>
    <row r="400" spans="4:21" ht="15">
      <c r="D400"/>
      <c r="E400"/>
      <c r="L400"/>
      <c r="M400"/>
      <c r="T400"/>
      <c r="U400"/>
    </row>
    <row r="401" spans="4:21" ht="15">
      <c r="D401"/>
      <c r="E401"/>
      <c r="L401"/>
      <c r="M401"/>
      <c r="T401"/>
      <c r="U401"/>
    </row>
    <row r="402" spans="4:21" ht="15">
      <c r="D402"/>
      <c r="E402"/>
      <c r="L402"/>
      <c r="M402"/>
      <c r="T402"/>
      <c r="U402"/>
    </row>
    <row r="403" spans="4:21" ht="15">
      <c r="D403"/>
      <c r="E403"/>
      <c r="L403"/>
      <c r="M403"/>
      <c r="T403"/>
      <c r="U403"/>
    </row>
    <row r="404" spans="4:21" ht="15">
      <c r="D404"/>
      <c r="E404"/>
      <c r="L404"/>
      <c r="M404"/>
      <c r="T404"/>
      <c r="U404"/>
    </row>
    <row r="405" spans="4:21" ht="15">
      <c r="D405"/>
      <c r="E405"/>
      <c r="L405"/>
      <c r="M405"/>
      <c r="T405"/>
      <c r="U405"/>
    </row>
    <row r="406" spans="4:21" ht="15">
      <c r="D406"/>
      <c r="E406"/>
      <c r="L406"/>
      <c r="M406"/>
      <c r="T406"/>
      <c r="U406"/>
    </row>
    <row r="407" spans="4:21" ht="15">
      <c r="D407"/>
      <c r="E407"/>
      <c r="L407"/>
      <c r="M407"/>
      <c r="T407"/>
      <c r="U407"/>
    </row>
    <row r="408" spans="4:21" ht="15">
      <c r="D408"/>
      <c r="E408"/>
      <c r="L408"/>
      <c r="M408"/>
      <c r="T408"/>
      <c r="U408"/>
    </row>
    <row r="409" spans="4:21" ht="15">
      <c r="D409"/>
      <c r="E409"/>
      <c r="L409"/>
      <c r="M409"/>
      <c r="T409"/>
      <c r="U409"/>
    </row>
    <row r="410" spans="4:21" ht="15">
      <c r="D410"/>
      <c r="E410"/>
      <c r="L410"/>
      <c r="M410"/>
      <c r="T410"/>
      <c r="U410"/>
    </row>
    <row r="411" spans="4:21" ht="15">
      <c r="D411"/>
      <c r="E411"/>
      <c r="L411"/>
      <c r="M411"/>
      <c r="T411"/>
      <c r="U411"/>
    </row>
    <row r="412" spans="4:21" ht="15">
      <c r="D412"/>
      <c r="E412"/>
      <c r="L412"/>
      <c r="M412"/>
      <c r="T412"/>
      <c r="U412"/>
    </row>
    <row r="413" spans="4:21" ht="15">
      <c r="D413"/>
      <c r="E413"/>
      <c r="L413"/>
      <c r="M413"/>
      <c r="T413"/>
      <c r="U413"/>
    </row>
    <row r="414" spans="4:21" ht="15">
      <c r="D414"/>
      <c r="E414"/>
      <c r="L414"/>
      <c r="M414"/>
      <c r="T414"/>
      <c r="U414"/>
    </row>
    <row r="415" spans="4:21" ht="15">
      <c r="D415"/>
      <c r="E415"/>
      <c r="L415"/>
      <c r="M415"/>
      <c r="T415"/>
      <c r="U415"/>
    </row>
    <row r="416" spans="4:21" ht="15">
      <c r="D416"/>
      <c r="E416"/>
      <c r="L416"/>
      <c r="M416"/>
      <c r="T416"/>
      <c r="U416"/>
    </row>
    <row r="417" spans="4:21" ht="15">
      <c r="D417"/>
      <c r="E417"/>
      <c r="L417"/>
      <c r="M417"/>
      <c r="T417"/>
      <c r="U417"/>
    </row>
    <row r="418" spans="4:21" ht="15">
      <c r="D418"/>
      <c r="E418"/>
      <c r="L418"/>
      <c r="M418"/>
      <c r="T418"/>
      <c r="U418"/>
    </row>
    <row r="419" spans="4:21" ht="15">
      <c r="D419"/>
      <c r="E419"/>
      <c r="L419"/>
      <c r="M419"/>
      <c r="T419"/>
      <c r="U419"/>
    </row>
    <row r="420" spans="4:21" ht="15">
      <c r="D420"/>
      <c r="E420"/>
      <c r="L420"/>
      <c r="M420"/>
      <c r="T420"/>
      <c r="U420"/>
    </row>
    <row r="421" spans="4:21" ht="15">
      <c r="D421"/>
      <c r="E421"/>
      <c r="L421"/>
      <c r="M421"/>
      <c r="T421"/>
      <c r="U421"/>
    </row>
    <row r="422" spans="4:21" ht="15">
      <c r="D422"/>
      <c r="E422"/>
      <c r="L422"/>
      <c r="M422"/>
      <c r="T422"/>
      <c r="U422"/>
    </row>
    <row r="423" spans="4:21" ht="15">
      <c r="D423"/>
      <c r="E423"/>
      <c r="L423"/>
      <c r="M423"/>
      <c r="T423"/>
      <c r="U423"/>
    </row>
    <row r="424" spans="4:21" ht="15">
      <c r="D424"/>
      <c r="E424"/>
      <c r="L424"/>
      <c r="M424"/>
      <c r="T424"/>
      <c r="U424"/>
    </row>
    <row r="425" spans="4:21" ht="15">
      <c r="D425"/>
      <c r="E425"/>
      <c r="L425"/>
      <c r="M425"/>
      <c r="T425"/>
      <c r="U425"/>
    </row>
    <row r="426" spans="4:21" ht="15">
      <c r="D426"/>
      <c r="E426"/>
      <c r="L426"/>
      <c r="M426"/>
      <c r="T426"/>
      <c r="U426"/>
    </row>
    <row r="427" spans="4:21" ht="15">
      <c r="D427"/>
      <c r="E427"/>
      <c r="L427"/>
      <c r="M427"/>
      <c r="T427"/>
      <c r="U427"/>
    </row>
    <row r="428" spans="4:21" ht="15">
      <c r="D428"/>
      <c r="E428"/>
      <c r="L428"/>
      <c r="M428"/>
      <c r="T428"/>
      <c r="U428"/>
    </row>
    <row r="429" spans="4:21" ht="15">
      <c r="D429"/>
      <c r="E429"/>
      <c r="L429"/>
      <c r="M429"/>
      <c r="T429"/>
      <c r="U429"/>
    </row>
    <row r="430" spans="4:21" ht="15">
      <c r="D430"/>
      <c r="E430"/>
      <c r="L430"/>
      <c r="M430"/>
      <c r="T430"/>
      <c r="U430"/>
    </row>
    <row r="431" spans="4:21" ht="15">
      <c r="D431"/>
      <c r="E431"/>
      <c r="L431"/>
      <c r="M431"/>
      <c r="T431"/>
      <c r="U431"/>
    </row>
    <row r="432" spans="4:21" ht="15">
      <c r="D432"/>
      <c r="E432"/>
      <c r="L432"/>
      <c r="M432"/>
      <c r="T432"/>
      <c r="U432"/>
    </row>
    <row r="433" spans="4:21" ht="15">
      <c r="D433"/>
      <c r="E433"/>
      <c r="L433"/>
      <c r="M433"/>
      <c r="T433"/>
      <c r="U433"/>
    </row>
    <row r="434" spans="4:21" ht="15">
      <c r="D434"/>
      <c r="E434"/>
      <c r="L434"/>
      <c r="M434"/>
      <c r="T434"/>
      <c r="U434"/>
    </row>
    <row r="435" spans="4:21" ht="15">
      <c r="D435"/>
      <c r="E435"/>
      <c r="L435"/>
      <c r="M435"/>
      <c r="T435"/>
      <c r="U435"/>
    </row>
    <row r="436" spans="4:21" ht="15">
      <c r="D436"/>
      <c r="E436"/>
      <c r="L436"/>
      <c r="M436"/>
      <c r="T436"/>
      <c r="U436"/>
    </row>
    <row r="437" spans="4:21" ht="15">
      <c r="D437"/>
      <c r="E437"/>
      <c r="L437"/>
      <c r="M437"/>
      <c r="T437"/>
      <c r="U437"/>
    </row>
    <row r="438" spans="4:21" ht="15">
      <c r="D438"/>
      <c r="E438"/>
      <c r="L438"/>
      <c r="M438"/>
      <c r="T438"/>
      <c r="U438"/>
    </row>
    <row r="439" spans="4:21" ht="15">
      <c r="D439"/>
      <c r="E439"/>
      <c r="L439"/>
      <c r="M439"/>
      <c r="T439"/>
      <c r="U439"/>
    </row>
    <row r="440" spans="4:21" ht="15">
      <c r="D440"/>
      <c r="E440"/>
      <c r="L440"/>
      <c r="M440"/>
      <c r="T440"/>
      <c r="U440"/>
    </row>
    <row r="441" spans="4:21" ht="15">
      <c r="D441"/>
      <c r="E441"/>
      <c r="L441"/>
      <c r="M441"/>
      <c r="T441"/>
      <c r="U441"/>
    </row>
    <row r="442" spans="4:21" ht="15">
      <c r="D442"/>
      <c r="E442"/>
      <c r="L442"/>
      <c r="M442"/>
      <c r="T442"/>
      <c r="U442"/>
    </row>
    <row r="443" spans="4:21" ht="15">
      <c r="D443"/>
      <c r="E443"/>
      <c r="L443"/>
      <c r="M443"/>
      <c r="T443"/>
      <c r="U443"/>
    </row>
    <row r="444" spans="4:21" ht="15">
      <c r="D444"/>
      <c r="E444"/>
      <c r="L444"/>
      <c r="M444"/>
      <c r="T444"/>
      <c r="U444"/>
    </row>
    <row r="445" spans="4:21" ht="15">
      <c r="D445"/>
      <c r="E445"/>
      <c r="L445"/>
      <c r="M445"/>
      <c r="T445"/>
      <c r="U445"/>
    </row>
    <row r="446" spans="4:21" ht="15">
      <c r="D446"/>
      <c r="E446"/>
      <c r="L446"/>
      <c r="M446"/>
      <c r="T446"/>
      <c r="U446"/>
    </row>
    <row r="447" spans="4:21" ht="15">
      <c r="D447"/>
      <c r="E447"/>
      <c r="L447"/>
      <c r="M447"/>
      <c r="T447"/>
      <c r="U447"/>
    </row>
    <row r="448" spans="4:21" ht="15">
      <c r="D448"/>
      <c r="E448"/>
      <c r="L448"/>
      <c r="M448"/>
      <c r="T448"/>
      <c r="U448"/>
    </row>
    <row r="449" spans="4:21" ht="15">
      <c r="D449"/>
      <c r="E449"/>
      <c r="L449"/>
      <c r="M449"/>
      <c r="T449"/>
      <c r="U449"/>
    </row>
    <row r="450" spans="4:21" ht="15">
      <c r="D450"/>
      <c r="E450"/>
      <c r="L450"/>
      <c r="M450"/>
      <c r="T450"/>
      <c r="U450"/>
    </row>
    <row r="451" spans="4:21" ht="15">
      <c r="D451"/>
      <c r="E451"/>
      <c r="L451"/>
      <c r="M451"/>
      <c r="T451"/>
      <c r="U451"/>
    </row>
    <row r="452" spans="4:21" ht="15">
      <c r="D452"/>
      <c r="E452"/>
      <c r="L452"/>
      <c r="M452"/>
      <c r="T452"/>
      <c r="U452"/>
    </row>
    <row r="453" spans="4:21" ht="15">
      <c r="D453"/>
      <c r="E453"/>
      <c r="L453"/>
      <c r="M453"/>
      <c r="T453"/>
      <c r="U453"/>
    </row>
    <row r="454" spans="4:21" ht="15">
      <c r="D454"/>
      <c r="E454"/>
      <c r="L454"/>
      <c r="M454"/>
      <c r="T454"/>
      <c r="U454"/>
    </row>
    <row r="455" spans="4:21" ht="15">
      <c r="D455"/>
      <c r="E455"/>
      <c r="L455"/>
      <c r="M455"/>
      <c r="T455"/>
      <c r="U455"/>
    </row>
    <row r="456" spans="4:21" ht="15">
      <c r="D456"/>
      <c r="E456"/>
      <c r="L456"/>
      <c r="M456"/>
      <c r="T456"/>
      <c r="U456"/>
    </row>
    <row r="457" spans="4:21" ht="15">
      <c r="D457"/>
      <c r="E457"/>
      <c r="L457"/>
      <c r="M457"/>
      <c r="T457"/>
      <c r="U457"/>
    </row>
    <row r="458" spans="4:21" ht="15">
      <c r="D458"/>
      <c r="E458"/>
      <c r="L458"/>
      <c r="M458"/>
      <c r="T458"/>
      <c r="U458"/>
    </row>
    <row r="459" spans="4:21" ht="15">
      <c r="D459"/>
      <c r="E459"/>
      <c r="L459"/>
      <c r="M459"/>
      <c r="T459"/>
      <c r="U459"/>
    </row>
    <row r="460" spans="4:21" ht="15">
      <c r="D460"/>
      <c r="E460"/>
      <c r="L460"/>
      <c r="M460"/>
      <c r="T460"/>
      <c r="U460"/>
    </row>
    <row r="461" spans="4:21" ht="15">
      <c r="D461"/>
      <c r="E461"/>
      <c r="L461"/>
      <c r="M461"/>
      <c r="T461"/>
      <c r="U461"/>
    </row>
    <row r="462" spans="4:21" ht="15">
      <c r="D462"/>
      <c r="E462"/>
      <c r="L462"/>
      <c r="M462"/>
      <c r="T462"/>
      <c r="U462"/>
    </row>
    <row r="463" spans="4:21" ht="15">
      <c r="D463"/>
      <c r="E463"/>
      <c r="L463"/>
      <c r="M463"/>
      <c r="T463"/>
      <c r="U463"/>
    </row>
    <row r="464" spans="4:21" ht="15">
      <c r="D464"/>
      <c r="E464"/>
      <c r="L464"/>
      <c r="M464"/>
      <c r="T464"/>
      <c r="U464"/>
    </row>
    <row r="465" spans="4:21" ht="15">
      <c r="D465"/>
      <c r="E465"/>
      <c r="L465"/>
      <c r="M465"/>
      <c r="T465"/>
      <c r="U465"/>
    </row>
    <row r="466" spans="4:21" ht="15">
      <c r="D466"/>
      <c r="E466"/>
      <c r="L466"/>
      <c r="M466"/>
      <c r="T466"/>
      <c r="U466"/>
    </row>
    <row r="467" spans="4:21" ht="15">
      <c r="D467"/>
      <c r="E467"/>
      <c r="L467"/>
      <c r="M467"/>
      <c r="T467"/>
      <c r="U467"/>
    </row>
    <row r="468" spans="4:21" ht="15">
      <c r="D468"/>
      <c r="E468"/>
      <c r="L468"/>
      <c r="M468"/>
      <c r="T468"/>
      <c r="U468"/>
    </row>
    <row r="469" spans="4:21" ht="15">
      <c r="D469"/>
      <c r="E469"/>
      <c r="L469"/>
      <c r="M469"/>
      <c r="T469"/>
      <c r="U469"/>
    </row>
    <row r="470" spans="4:21" ht="15">
      <c r="D470"/>
      <c r="E470"/>
      <c r="L470"/>
      <c r="M470"/>
      <c r="T470"/>
      <c r="U470"/>
    </row>
    <row r="471" spans="4:21" ht="15">
      <c r="D471"/>
      <c r="E471"/>
      <c r="L471"/>
      <c r="M471"/>
      <c r="T471"/>
      <c r="U471"/>
    </row>
    <row r="472" spans="4:21" ht="15">
      <c r="D472"/>
      <c r="E472"/>
      <c r="L472"/>
      <c r="M472"/>
      <c r="T472"/>
      <c r="U472"/>
    </row>
    <row r="473" spans="4:21" ht="15">
      <c r="D473"/>
      <c r="E473"/>
      <c r="L473"/>
      <c r="M473"/>
      <c r="T473"/>
      <c r="U473"/>
    </row>
    <row r="474" spans="4:21" ht="15">
      <c r="D474"/>
      <c r="E474"/>
      <c r="L474"/>
      <c r="M474"/>
      <c r="T474"/>
      <c r="U474"/>
    </row>
    <row r="475" spans="4:21" ht="15">
      <c r="D475"/>
      <c r="E475"/>
      <c r="L475"/>
      <c r="M475"/>
      <c r="T475"/>
      <c r="U475"/>
    </row>
    <row r="476" spans="4:21" ht="15">
      <c r="D476"/>
      <c r="E476"/>
      <c r="L476"/>
      <c r="M476"/>
      <c r="T476"/>
      <c r="U476"/>
    </row>
    <row r="477" spans="4:21" ht="15">
      <c r="D477"/>
      <c r="E477"/>
      <c r="L477"/>
      <c r="M477"/>
      <c r="T477"/>
      <c r="U477"/>
    </row>
    <row r="478" spans="4:21" ht="15">
      <c r="D478"/>
      <c r="E478"/>
      <c r="L478"/>
      <c r="M478"/>
      <c r="T478"/>
      <c r="U478"/>
    </row>
    <row r="479" spans="4:21" ht="15">
      <c r="D479"/>
      <c r="E479"/>
      <c r="L479"/>
      <c r="M479"/>
      <c r="T479"/>
      <c r="U479"/>
    </row>
    <row r="480" spans="4:21" ht="15">
      <c r="D480"/>
      <c r="E480"/>
      <c r="L480"/>
      <c r="M480"/>
      <c r="T480"/>
      <c r="U480"/>
    </row>
    <row r="481" spans="4:21" ht="15">
      <c r="D481"/>
      <c r="E481"/>
      <c r="L481"/>
      <c r="M481"/>
      <c r="T481"/>
      <c r="U481"/>
    </row>
    <row r="482" spans="4:21" ht="15">
      <c r="D482"/>
      <c r="E482"/>
      <c r="L482"/>
      <c r="M482"/>
      <c r="T482"/>
      <c r="U482"/>
    </row>
    <row r="483" spans="4:21" ht="15">
      <c r="D483"/>
      <c r="E483"/>
      <c r="L483"/>
      <c r="M483"/>
      <c r="T483"/>
      <c r="U483"/>
    </row>
    <row r="484" spans="4:21" ht="15">
      <c r="D484"/>
      <c r="E484"/>
      <c r="L484"/>
      <c r="M484"/>
      <c r="T484"/>
      <c r="U484"/>
    </row>
    <row r="485" spans="4:21" ht="15">
      <c r="D485"/>
      <c r="E485"/>
      <c r="L485"/>
      <c r="M485"/>
      <c r="T485"/>
      <c r="U485"/>
    </row>
    <row r="486" spans="4:21" ht="15">
      <c r="D486"/>
      <c r="E486"/>
      <c r="L486"/>
      <c r="M486"/>
      <c r="T486"/>
      <c r="U486"/>
    </row>
    <row r="487" spans="4:21" ht="15">
      <c r="D487"/>
      <c r="E487"/>
      <c r="L487"/>
      <c r="M487"/>
      <c r="T487"/>
      <c r="U487"/>
    </row>
    <row r="488" spans="4:21" ht="15">
      <c r="D488"/>
      <c r="E488"/>
      <c r="L488"/>
      <c r="M488"/>
      <c r="T488"/>
      <c r="U488"/>
    </row>
    <row r="489" spans="4:21" ht="15">
      <c r="D489"/>
      <c r="E489"/>
      <c r="L489"/>
      <c r="M489"/>
      <c r="T489"/>
      <c r="U489"/>
    </row>
    <row r="490" spans="4:21" ht="15">
      <c r="D490"/>
      <c r="E490"/>
      <c r="L490"/>
      <c r="M490"/>
      <c r="T490"/>
      <c r="U490"/>
    </row>
    <row r="491" spans="4:21" ht="15">
      <c r="D491"/>
      <c r="E491"/>
      <c r="L491"/>
      <c r="M491"/>
      <c r="T491"/>
      <c r="U491"/>
    </row>
    <row r="492" spans="4:21" ht="15">
      <c r="D492"/>
      <c r="E492"/>
      <c r="L492"/>
      <c r="M492"/>
      <c r="T492"/>
      <c r="U492"/>
    </row>
    <row r="493" spans="4:21" ht="15">
      <c r="D493"/>
      <c r="E493"/>
      <c r="L493"/>
      <c r="M493"/>
      <c r="T493"/>
      <c r="U493"/>
    </row>
    <row r="494" spans="4:21" ht="15">
      <c r="D494"/>
      <c r="E494"/>
      <c r="L494"/>
      <c r="M494"/>
      <c r="T494"/>
      <c r="U494"/>
    </row>
    <row r="495" spans="4:21" ht="15">
      <c r="D495"/>
      <c r="E495"/>
      <c r="L495"/>
      <c r="M495"/>
      <c r="T495"/>
      <c r="U495"/>
    </row>
    <row r="496" spans="4:21" ht="15">
      <c r="D496"/>
      <c r="E496"/>
      <c r="L496"/>
      <c r="M496"/>
      <c r="T496"/>
      <c r="U496"/>
    </row>
    <row r="497" spans="4:21" ht="15">
      <c r="D497"/>
      <c r="E497"/>
      <c r="L497"/>
      <c r="M497"/>
      <c r="T497"/>
      <c r="U497"/>
    </row>
    <row r="498" spans="4:21" ht="15">
      <c r="D498"/>
      <c r="E498"/>
      <c r="L498"/>
      <c r="M498"/>
      <c r="T498"/>
      <c r="U498"/>
    </row>
    <row r="499" spans="4:21" ht="15">
      <c r="D499"/>
      <c r="E499"/>
      <c r="L499"/>
      <c r="M499"/>
      <c r="T499"/>
      <c r="U499"/>
    </row>
    <row r="500" spans="4:21" ht="15">
      <c r="D500"/>
      <c r="E500"/>
      <c r="L500"/>
      <c r="M500"/>
      <c r="T500"/>
      <c r="U500"/>
    </row>
    <row r="501" spans="4:21" ht="15">
      <c r="D501"/>
      <c r="E501"/>
      <c r="L501"/>
      <c r="M501"/>
      <c r="T501"/>
      <c r="U501"/>
    </row>
    <row r="502" spans="4:21" ht="15">
      <c r="D502"/>
      <c r="E502"/>
      <c r="L502"/>
      <c r="M502"/>
      <c r="T502"/>
      <c r="U502"/>
    </row>
    <row r="503" spans="4:21" ht="15">
      <c r="D503"/>
      <c r="E503"/>
      <c r="L503"/>
      <c r="M503"/>
      <c r="T503"/>
      <c r="U503"/>
    </row>
    <row r="504" spans="4:21" ht="15">
      <c r="D504"/>
      <c r="E504"/>
      <c r="L504"/>
      <c r="M504"/>
      <c r="T504"/>
      <c r="U504"/>
    </row>
    <row r="505" spans="4:21" ht="15">
      <c r="D505"/>
      <c r="E505"/>
      <c r="L505"/>
      <c r="M505"/>
      <c r="T505"/>
      <c r="U505"/>
    </row>
    <row r="506" spans="4:21" ht="15">
      <c r="D506"/>
      <c r="E506"/>
      <c r="L506"/>
      <c r="M506"/>
      <c r="T506"/>
      <c r="U506"/>
    </row>
    <row r="507" spans="4:21" ht="15">
      <c r="D507"/>
      <c r="E507"/>
      <c r="L507"/>
      <c r="M507"/>
      <c r="T507"/>
      <c r="U507"/>
    </row>
    <row r="508" spans="4:21" ht="15">
      <c r="D508"/>
      <c r="E508"/>
      <c r="L508"/>
      <c r="M508"/>
      <c r="T508"/>
      <c r="U508"/>
    </row>
    <row r="509" spans="4:21" ht="15">
      <c r="D509"/>
      <c r="E509"/>
      <c r="L509"/>
      <c r="M509"/>
      <c r="T509"/>
      <c r="U509"/>
    </row>
    <row r="510" spans="4:21" ht="15">
      <c r="D510"/>
      <c r="E510"/>
      <c r="L510"/>
      <c r="M510"/>
      <c r="T510"/>
      <c r="U510"/>
    </row>
    <row r="511" spans="4:21" ht="15">
      <c r="D511"/>
      <c r="E511"/>
      <c r="L511"/>
      <c r="M511"/>
      <c r="T511"/>
      <c r="U511"/>
    </row>
    <row r="512" spans="4:21" ht="15">
      <c r="D512"/>
      <c r="E512"/>
      <c r="L512"/>
      <c r="M512"/>
      <c r="T512"/>
      <c r="U512"/>
    </row>
    <row r="513" spans="4:21" ht="15">
      <c r="D513"/>
      <c r="E513"/>
      <c r="L513"/>
      <c r="M513"/>
      <c r="T513"/>
      <c r="U513"/>
    </row>
    <row r="514" spans="4:21" ht="15">
      <c r="D514"/>
      <c r="E514"/>
      <c r="L514"/>
      <c r="M514"/>
      <c r="T514"/>
      <c r="U514"/>
    </row>
    <row r="515" spans="4:21" ht="15">
      <c r="D515"/>
      <c r="E515"/>
      <c r="L515"/>
      <c r="M515"/>
      <c r="T515"/>
      <c r="U515"/>
    </row>
    <row r="516" spans="4:21" ht="15">
      <c r="D516"/>
      <c r="E516"/>
      <c r="L516"/>
      <c r="M516"/>
      <c r="T516"/>
      <c r="U516"/>
    </row>
    <row r="517" spans="4:21" ht="15">
      <c r="D517"/>
      <c r="E517"/>
      <c r="L517"/>
      <c r="M517"/>
      <c r="T517"/>
      <c r="U517"/>
    </row>
    <row r="518" spans="4:21" ht="15">
      <c r="D518"/>
      <c r="E518"/>
      <c r="L518"/>
      <c r="M518"/>
      <c r="T518"/>
      <c r="U518"/>
    </row>
    <row r="519" spans="4:21" ht="15">
      <c r="D519"/>
      <c r="E519"/>
      <c r="L519"/>
      <c r="M519"/>
      <c r="T519"/>
      <c r="U519"/>
    </row>
    <row r="520" spans="4:21" ht="15">
      <c r="D520"/>
      <c r="E520"/>
      <c r="L520"/>
      <c r="M520"/>
      <c r="T520"/>
      <c r="U520"/>
    </row>
    <row r="521" spans="4:21" ht="15">
      <c r="D521"/>
      <c r="E521"/>
      <c r="L521"/>
      <c r="M521"/>
      <c r="T521"/>
      <c r="U521"/>
    </row>
    <row r="522" spans="4:21" ht="15">
      <c r="D522"/>
      <c r="E522"/>
      <c r="L522"/>
      <c r="M522"/>
      <c r="T522"/>
      <c r="U522"/>
    </row>
    <row r="523" spans="4:21" ht="15">
      <c r="D523"/>
      <c r="E523"/>
      <c r="L523"/>
      <c r="M523"/>
      <c r="T523"/>
      <c r="U523"/>
    </row>
    <row r="524" spans="4:21" ht="15">
      <c r="D524"/>
      <c r="E524"/>
      <c r="L524"/>
      <c r="M524"/>
      <c r="T524"/>
      <c r="U524"/>
    </row>
    <row r="525" spans="4:21" ht="15">
      <c r="D525"/>
      <c r="E525"/>
      <c r="L525"/>
      <c r="M525"/>
      <c r="T525"/>
      <c r="U525"/>
    </row>
    <row r="526" spans="4:21" ht="15">
      <c r="D526"/>
      <c r="E526"/>
      <c r="L526"/>
      <c r="M526"/>
      <c r="T526"/>
      <c r="U526"/>
    </row>
    <row r="527" spans="4:21" ht="15">
      <c r="D527"/>
      <c r="E527"/>
      <c r="L527"/>
      <c r="M527"/>
      <c r="T527"/>
      <c r="U527"/>
    </row>
    <row r="528" spans="4:21" ht="15">
      <c r="D528"/>
      <c r="E528"/>
      <c r="L528"/>
      <c r="M528"/>
      <c r="T528"/>
      <c r="U528"/>
    </row>
    <row r="529" spans="4:21" ht="15">
      <c r="D529"/>
      <c r="E529"/>
      <c r="L529"/>
      <c r="M529"/>
      <c r="T529"/>
      <c r="U529"/>
    </row>
    <row r="530" spans="4:21" ht="15">
      <c r="D530"/>
      <c r="E530"/>
      <c r="L530"/>
      <c r="M530"/>
      <c r="T530"/>
      <c r="U530"/>
    </row>
    <row r="531" spans="4:21" ht="15">
      <c r="D531"/>
      <c r="E531"/>
      <c r="L531"/>
      <c r="M531"/>
      <c r="T531"/>
      <c r="U531"/>
    </row>
    <row r="532" spans="4:21" ht="15">
      <c r="D532"/>
      <c r="E532"/>
      <c r="L532"/>
      <c r="M532"/>
      <c r="T532"/>
      <c r="U532"/>
    </row>
    <row r="533" spans="4:21" ht="15">
      <c r="D533"/>
      <c r="E533"/>
      <c r="L533"/>
      <c r="M533"/>
      <c r="T533"/>
      <c r="U533"/>
    </row>
    <row r="534" spans="4:21" ht="15">
      <c r="D534"/>
      <c r="E534"/>
      <c r="L534"/>
      <c r="M534"/>
      <c r="T534"/>
      <c r="U534"/>
    </row>
    <row r="535" spans="4:21" ht="15">
      <c r="D535"/>
      <c r="E535"/>
      <c r="L535"/>
      <c r="M535"/>
      <c r="T535"/>
      <c r="U535"/>
    </row>
    <row r="536" spans="4:21" ht="15">
      <c r="D536"/>
      <c r="E536"/>
      <c r="L536"/>
      <c r="M536"/>
      <c r="T536"/>
      <c r="U536"/>
    </row>
    <row r="537" spans="4:21" ht="15">
      <c r="D537"/>
      <c r="E537"/>
      <c r="L537"/>
      <c r="M537"/>
      <c r="T537"/>
      <c r="U537"/>
    </row>
    <row r="538" spans="4:21" ht="15">
      <c r="D538"/>
      <c r="E538"/>
      <c r="L538"/>
      <c r="M538"/>
      <c r="T538"/>
      <c r="U538"/>
    </row>
    <row r="539" spans="4:21" ht="15">
      <c r="D539"/>
      <c r="E539"/>
      <c r="L539"/>
      <c r="M539"/>
      <c r="T539"/>
      <c r="U539"/>
    </row>
    <row r="540" spans="4:21" ht="15">
      <c r="D540"/>
      <c r="E540"/>
      <c r="L540"/>
      <c r="M540"/>
      <c r="T540"/>
      <c r="U540"/>
    </row>
    <row r="541" spans="4:21" ht="15">
      <c r="D541"/>
      <c r="E541"/>
      <c r="L541"/>
      <c r="M541"/>
      <c r="T541"/>
      <c r="U541"/>
    </row>
    <row r="542" spans="4:21" ht="15">
      <c r="D542"/>
      <c r="E542"/>
      <c r="L542"/>
      <c r="M542"/>
      <c r="T542"/>
      <c r="U542"/>
    </row>
    <row r="543" spans="4:21" ht="15">
      <c r="D543"/>
      <c r="E543"/>
      <c r="L543"/>
      <c r="M543"/>
      <c r="T543"/>
      <c r="U543"/>
    </row>
    <row r="544" spans="4:21" ht="15">
      <c r="D544"/>
      <c r="E544"/>
      <c r="L544"/>
      <c r="M544"/>
      <c r="T544"/>
      <c r="U544"/>
    </row>
    <row r="545" spans="4:21" ht="15">
      <c r="D545"/>
      <c r="E545"/>
      <c r="L545"/>
      <c r="M545"/>
      <c r="T545"/>
      <c r="U545"/>
    </row>
    <row r="546" spans="4:21" ht="15">
      <c r="D546"/>
      <c r="E546"/>
      <c r="L546"/>
      <c r="M546"/>
      <c r="T546"/>
      <c r="U546"/>
    </row>
    <row r="547" spans="4:21" ht="15">
      <c r="D547"/>
      <c r="E547"/>
      <c r="L547"/>
      <c r="M547"/>
      <c r="T547"/>
      <c r="U547"/>
    </row>
    <row r="548" spans="4:21" ht="15">
      <c r="D548"/>
      <c r="E548"/>
      <c r="L548"/>
      <c r="M548"/>
      <c r="T548"/>
      <c r="U548"/>
    </row>
    <row r="549" spans="4:21" ht="15">
      <c r="D549"/>
      <c r="E549"/>
      <c r="L549"/>
      <c r="M549"/>
      <c r="T549"/>
      <c r="U549"/>
    </row>
    <row r="550" spans="4:21" ht="15">
      <c r="D550"/>
      <c r="E550"/>
      <c r="L550"/>
      <c r="M550"/>
      <c r="T550"/>
      <c r="U550"/>
    </row>
    <row r="551" spans="4:21" ht="15">
      <c r="D551"/>
      <c r="E551"/>
      <c r="L551"/>
      <c r="M551"/>
      <c r="T551"/>
      <c r="U551"/>
    </row>
    <row r="552" spans="4:21" ht="15">
      <c r="D552"/>
      <c r="E552"/>
      <c r="L552"/>
      <c r="M552"/>
      <c r="T552"/>
      <c r="U552"/>
    </row>
    <row r="553" spans="4:21" ht="15">
      <c r="D553"/>
      <c r="E553"/>
      <c r="L553"/>
      <c r="M553"/>
      <c r="T553"/>
      <c r="U553"/>
    </row>
    <row r="554" spans="4:21" ht="15">
      <c r="D554"/>
      <c r="E554"/>
      <c r="L554"/>
      <c r="M554"/>
      <c r="T554"/>
      <c r="U554"/>
    </row>
    <row r="555" spans="4:21" ht="15">
      <c r="D555"/>
      <c r="E555"/>
      <c r="L555"/>
      <c r="M555"/>
      <c r="T555"/>
      <c r="U555"/>
    </row>
    <row r="556" spans="4:21" ht="15">
      <c r="D556"/>
      <c r="E556"/>
      <c r="L556"/>
      <c r="M556"/>
      <c r="T556"/>
      <c r="U556"/>
    </row>
    <row r="557" spans="4:21" ht="15">
      <c r="D557"/>
      <c r="E557"/>
      <c r="L557"/>
      <c r="M557"/>
      <c r="T557"/>
      <c r="U557"/>
    </row>
    <row r="558" spans="4:21" ht="15">
      <c r="D558"/>
      <c r="E558"/>
      <c r="L558"/>
      <c r="M558"/>
      <c r="T558"/>
      <c r="U558"/>
    </row>
    <row r="559" spans="4:21" ht="15">
      <c r="D559"/>
      <c r="E559"/>
      <c r="L559"/>
      <c r="M559"/>
      <c r="T559"/>
      <c r="U559"/>
    </row>
    <row r="560" spans="4:21" ht="15">
      <c r="D560"/>
      <c r="E560"/>
      <c r="L560"/>
      <c r="M560"/>
      <c r="T560"/>
      <c r="U560"/>
    </row>
    <row r="561" spans="4:21" ht="15">
      <c r="D561"/>
      <c r="E561"/>
      <c r="L561"/>
      <c r="M561"/>
      <c r="T561"/>
      <c r="U561"/>
    </row>
    <row r="562" spans="4:21" ht="15">
      <c r="D562"/>
      <c r="E562"/>
      <c r="L562"/>
      <c r="M562"/>
      <c r="T562"/>
      <c r="U562"/>
    </row>
    <row r="563" spans="4:21" ht="15">
      <c r="D563"/>
      <c r="E563"/>
      <c r="L563"/>
      <c r="M563"/>
      <c r="T563"/>
      <c r="U563"/>
    </row>
    <row r="564" spans="4:21" ht="15">
      <c r="D564"/>
      <c r="E564"/>
      <c r="L564"/>
      <c r="M564"/>
      <c r="T564"/>
      <c r="U564"/>
    </row>
    <row r="565" spans="4:21" ht="15">
      <c r="D565"/>
      <c r="E565"/>
      <c r="L565"/>
      <c r="M565"/>
      <c r="T565"/>
      <c r="U565"/>
    </row>
    <row r="566" spans="4:21" ht="15">
      <c r="D566"/>
      <c r="E566"/>
      <c r="L566"/>
      <c r="M566"/>
      <c r="T566"/>
      <c r="U566"/>
    </row>
    <row r="567" spans="4:21" ht="15">
      <c r="D567"/>
      <c r="E567"/>
      <c r="L567"/>
      <c r="M567"/>
      <c r="T567"/>
      <c r="U567"/>
    </row>
    <row r="568" spans="4:21" ht="15">
      <c r="D568"/>
      <c r="E568"/>
      <c r="L568"/>
      <c r="M568"/>
      <c r="T568"/>
      <c r="U568"/>
    </row>
    <row r="569" spans="4:21" ht="15">
      <c r="D569"/>
      <c r="E569"/>
      <c r="L569"/>
      <c r="M569"/>
      <c r="T569"/>
      <c r="U569"/>
    </row>
    <row r="570" spans="4:21" ht="15">
      <c r="D570"/>
      <c r="E570"/>
      <c r="L570"/>
      <c r="M570"/>
      <c r="T570"/>
      <c r="U570"/>
    </row>
    <row r="571" spans="4:21" ht="15">
      <c r="D571"/>
      <c r="E571"/>
      <c r="L571"/>
      <c r="M571"/>
      <c r="T571"/>
      <c r="U571"/>
    </row>
    <row r="572" spans="4:21" ht="15">
      <c r="D572"/>
      <c r="E572"/>
      <c r="L572"/>
      <c r="M572"/>
      <c r="T572"/>
      <c r="U572"/>
    </row>
    <row r="573" spans="4:21" ht="15">
      <c r="D573"/>
      <c r="E573"/>
      <c r="L573"/>
      <c r="M573"/>
      <c r="T573"/>
      <c r="U573"/>
    </row>
    <row r="574" spans="4:21" ht="15">
      <c r="D574"/>
      <c r="E574"/>
      <c r="L574"/>
      <c r="M574"/>
      <c r="T574"/>
      <c r="U574"/>
    </row>
    <row r="575" spans="4:21" ht="15">
      <c r="D575"/>
      <c r="E575"/>
      <c r="L575"/>
      <c r="M575"/>
      <c r="T575"/>
      <c r="U575"/>
    </row>
    <row r="576" spans="4:21" ht="15">
      <c r="D576"/>
      <c r="E576"/>
      <c r="L576"/>
      <c r="M576"/>
      <c r="T576"/>
      <c r="U576"/>
    </row>
    <row r="577" spans="4:21" ht="15">
      <c r="D577"/>
      <c r="E577"/>
      <c r="L577"/>
      <c r="M577"/>
      <c r="T577"/>
      <c r="U577"/>
    </row>
    <row r="578" spans="4:21" ht="15">
      <c r="D578"/>
      <c r="E578"/>
      <c r="L578"/>
      <c r="M578"/>
      <c r="T578"/>
      <c r="U578"/>
    </row>
    <row r="579" spans="4:21" ht="15">
      <c r="D579"/>
      <c r="E579"/>
      <c r="L579"/>
      <c r="M579"/>
      <c r="T579"/>
      <c r="U579"/>
    </row>
    <row r="580" spans="4:21" ht="15">
      <c r="D580"/>
      <c r="E580"/>
      <c r="L580"/>
      <c r="M580"/>
      <c r="T580"/>
      <c r="U580"/>
    </row>
    <row r="581" spans="4:21" ht="15">
      <c r="D581"/>
      <c r="E581"/>
      <c r="L581"/>
      <c r="M581"/>
      <c r="T581"/>
      <c r="U581"/>
    </row>
    <row r="582" spans="4:21" ht="15">
      <c r="D582"/>
      <c r="E582"/>
      <c r="L582"/>
      <c r="M582"/>
      <c r="T582"/>
      <c r="U582"/>
    </row>
    <row r="583" spans="4:21" ht="15">
      <c r="D583"/>
      <c r="E583"/>
      <c r="L583"/>
      <c r="M583"/>
      <c r="T583"/>
      <c r="U583"/>
    </row>
    <row r="584" spans="4:21" ht="15">
      <c r="D584"/>
      <c r="E584"/>
      <c r="L584"/>
      <c r="M584"/>
      <c r="T584"/>
      <c r="U584"/>
    </row>
    <row r="585" spans="4:21" ht="15">
      <c r="D585"/>
      <c r="E585"/>
      <c r="L585"/>
      <c r="M585"/>
      <c r="T585"/>
      <c r="U585"/>
    </row>
    <row r="586" spans="4:21" ht="15">
      <c r="D586"/>
      <c r="E586"/>
      <c r="L586"/>
      <c r="M586"/>
      <c r="T586"/>
      <c r="U586"/>
    </row>
    <row r="587" spans="4:21" ht="15">
      <c r="D587"/>
      <c r="E587"/>
      <c r="L587"/>
      <c r="M587"/>
      <c r="T587"/>
      <c r="U587"/>
    </row>
    <row r="588" spans="4:21" ht="15">
      <c r="D588"/>
      <c r="E588"/>
      <c r="L588"/>
      <c r="M588"/>
      <c r="T588"/>
      <c r="U588"/>
    </row>
    <row r="589" spans="4:21" ht="15">
      <c r="D589"/>
      <c r="E589"/>
      <c r="L589"/>
      <c r="M589"/>
      <c r="T589"/>
      <c r="U589"/>
    </row>
    <row r="590" spans="4:21" ht="15">
      <c r="D590"/>
      <c r="E590"/>
      <c r="L590"/>
      <c r="M590"/>
      <c r="T590"/>
      <c r="U590"/>
    </row>
    <row r="591" spans="4:21" ht="15">
      <c r="D591"/>
      <c r="E591"/>
      <c r="L591"/>
      <c r="M591"/>
      <c r="T591"/>
      <c r="U591"/>
    </row>
    <row r="592" spans="4:21" ht="15">
      <c r="D592"/>
      <c r="E592"/>
      <c r="L592"/>
      <c r="M592"/>
      <c r="T592"/>
      <c r="U592"/>
    </row>
    <row r="593" spans="4:21" ht="15">
      <c r="D593"/>
      <c r="E593"/>
      <c r="L593"/>
      <c r="M593"/>
      <c r="T593"/>
      <c r="U593"/>
    </row>
    <row r="594" spans="4:21" ht="15">
      <c r="D594"/>
      <c r="E594"/>
      <c r="L594"/>
      <c r="M594"/>
      <c r="T594"/>
      <c r="U594"/>
    </row>
    <row r="595" spans="4:21" ht="15">
      <c r="D595"/>
      <c r="E595"/>
      <c r="L595"/>
      <c r="M595"/>
      <c r="T595"/>
      <c r="U595"/>
    </row>
    <row r="596" spans="4:21" ht="15">
      <c r="D596"/>
      <c r="E596"/>
      <c r="L596"/>
      <c r="M596"/>
      <c r="T596"/>
      <c r="U596"/>
    </row>
    <row r="597" spans="4:21" ht="15">
      <c r="D597"/>
      <c r="E597"/>
      <c r="L597"/>
      <c r="M597"/>
      <c r="T597"/>
      <c r="U597"/>
    </row>
    <row r="598" spans="4:21" ht="15">
      <c r="D598"/>
      <c r="E598"/>
      <c r="L598"/>
      <c r="M598"/>
      <c r="T598"/>
      <c r="U598"/>
    </row>
    <row r="599" spans="4:21" ht="15">
      <c r="D599"/>
      <c r="E599"/>
      <c r="L599"/>
      <c r="M599"/>
      <c r="T599"/>
      <c r="U599"/>
    </row>
    <row r="600" spans="4:21" ht="15">
      <c r="D600"/>
      <c r="E600"/>
      <c r="L600"/>
      <c r="M600"/>
      <c r="T600"/>
      <c r="U600"/>
    </row>
    <row r="601" spans="4:21" ht="15">
      <c r="D601"/>
      <c r="E601"/>
      <c r="L601"/>
      <c r="M601"/>
      <c r="T601"/>
      <c r="U601"/>
    </row>
    <row r="602" spans="4:21" ht="15">
      <c r="D602"/>
      <c r="E602"/>
      <c r="L602"/>
      <c r="M602"/>
      <c r="T602"/>
      <c r="U602"/>
    </row>
    <row r="603" spans="4:21" ht="15">
      <c r="D603"/>
      <c r="E603"/>
      <c r="L603"/>
      <c r="M603"/>
      <c r="T603"/>
      <c r="U603"/>
    </row>
    <row r="604" spans="4:21" ht="15">
      <c r="D604"/>
      <c r="E604"/>
      <c r="L604"/>
      <c r="M604"/>
      <c r="T604"/>
      <c r="U604"/>
    </row>
    <row r="605" spans="4:21" ht="15">
      <c r="D605"/>
      <c r="E605"/>
      <c r="L605"/>
      <c r="M605"/>
      <c r="T605"/>
      <c r="U605"/>
    </row>
    <row r="606" spans="4:21" ht="15">
      <c r="D606"/>
      <c r="E606"/>
      <c r="L606"/>
      <c r="M606"/>
      <c r="T606"/>
      <c r="U606"/>
    </row>
    <row r="607" spans="4:21" ht="15">
      <c r="D607"/>
      <c r="E607"/>
      <c r="L607"/>
      <c r="M607"/>
      <c r="T607"/>
      <c r="U607"/>
    </row>
    <row r="608" spans="4:21" ht="15">
      <c r="D608"/>
      <c r="E608"/>
      <c r="L608"/>
      <c r="M608"/>
      <c r="T608"/>
      <c r="U608"/>
    </row>
    <row r="609" spans="4:21" ht="15">
      <c r="D609"/>
      <c r="E609"/>
      <c r="L609"/>
      <c r="M609"/>
      <c r="T609"/>
      <c r="U609"/>
    </row>
    <row r="610" spans="4:21" ht="15">
      <c r="D610"/>
      <c r="E610"/>
      <c r="L610"/>
      <c r="M610"/>
      <c r="T610"/>
      <c r="U610"/>
    </row>
    <row r="611" spans="4:21" ht="15">
      <c r="D611"/>
      <c r="E611"/>
      <c r="L611"/>
      <c r="M611"/>
      <c r="T611"/>
      <c r="U611"/>
    </row>
    <row r="612" spans="4:21" ht="15">
      <c r="D612"/>
      <c r="E612"/>
      <c r="L612"/>
      <c r="M612"/>
      <c r="T612"/>
      <c r="U612"/>
    </row>
    <row r="613" spans="4:21" ht="15">
      <c r="D613"/>
      <c r="E613"/>
      <c r="L613"/>
      <c r="M613"/>
      <c r="T613"/>
      <c r="U613"/>
    </row>
    <row r="614" spans="4:21" ht="15">
      <c r="D614"/>
      <c r="E614"/>
      <c r="L614"/>
      <c r="M614"/>
      <c r="T614"/>
      <c r="U614"/>
    </row>
    <row r="615" spans="4:21" ht="15">
      <c r="D615"/>
      <c r="E615"/>
      <c r="L615"/>
      <c r="M615"/>
      <c r="T615"/>
      <c r="U615"/>
    </row>
    <row r="616" spans="4:21" ht="15">
      <c r="D616"/>
      <c r="E616"/>
      <c r="L616"/>
      <c r="M616"/>
      <c r="T616"/>
      <c r="U616"/>
    </row>
    <row r="617" spans="4:21" ht="15">
      <c r="D617"/>
      <c r="E617"/>
      <c r="L617"/>
      <c r="M617"/>
      <c r="T617"/>
      <c r="U617"/>
    </row>
    <row r="618" spans="4:21" ht="15">
      <c r="D618"/>
      <c r="E618"/>
      <c r="L618"/>
      <c r="M618"/>
      <c r="T618"/>
      <c r="U618"/>
    </row>
    <row r="619" spans="4:21" ht="15">
      <c r="D619"/>
      <c r="E619"/>
      <c r="L619"/>
      <c r="M619"/>
      <c r="T619"/>
      <c r="U619"/>
    </row>
    <row r="620" spans="4:21" ht="15">
      <c r="D620"/>
      <c r="E620"/>
      <c r="L620"/>
      <c r="M620"/>
      <c r="T620"/>
      <c r="U620"/>
    </row>
    <row r="621" spans="4:21" ht="15">
      <c r="D621"/>
      <c r="E621"/>
      <c r="L621"/>
      <c r="M621"/>
      <c r="T621"/>
      <c r="U621"/>
    </row>
    <row r="622" spans="4:21" ht="15">
      <c r="D622"/>
      <c r="E622"/>
      <c r="L622"/>
      <c r="M622"/>
      <c r="T622"/>
      <c r="U622"/>
    </row>
    <row r="623" spans="4:21" ht="15">
      <c r="D623"/>
      <c r="E623"/>
      <c r="L623"/>
      <c r="M623"/>
      <c r="T623"/>
      <c r="U623"/>
    </row>
    <row r="624" spans="4:21" ht="15">
      <c r="D624"/>
      <c r="E624"/>
      <c r="L624"/>
      <c r="M624"/>
      <c r="T624"/>
      <c r="U624"/>
    </row>
    <row r="625" spans="4:21" ht="15">
      <c r="D625"/>
      <c r="E625"/>
      <c r="L625"/>
      <c r="M625"/>
      <c r="T625"/>
      <c r="U625"/>
    </row>
    <row r="626" spans="4:21" ht="15">
      <c r="D626"/>
      <c r="E626"/>
      <c r="L626"/>
      <c r="M626"/>
      <c r="T626"/>
      <c r="U626"/>
    </row>
    <row r="627" spans="4:21" ht="15">
      <c r="D627"/>
      <c r="E627"/>
      <c r="L627"/>
      <c r="M627"/>
      <c r="T627"/>
      <c r="U627"/>
    </row>
    <row r="628" spans="4:21" ht="15">
      <c r="D628"/>
      <c r="E628"/>
      <c r="L628"/>
      <c r="M628"/>
      <c r="T628"/>
      <c r="U628"/>
    </row>
    <row r="629" spans="4:21" ht="15">
      <c r="D629"/>
      <c r="E629"/>
      <c r="L629"/>
      <c r="M629"/>
      <c r="T629"/>
      <c r="U629"/>
    </row>
    <row r="630" spans="4:21" ht="15">
      <c r="D630"/>
      <c r="E630"/>
      <c r="L630"/>
      <c r="M630"/>
      <c r="T630"/>
      <c r="U630"/>
    </row>
    <row r="631" spans="4:21" ht="15">
      <c r="D631"/>
      <c r="E631"/>
      <c r="L631"/>
      <c r="M631"/>
      <c r="T631"/>
      <c r="U631"/>
    </row>
    <row r="632" spans="4:21" ht="15">
      <c r="D632"/>
      <c r="E632"/>
      <c r="L632"/>
      <c r="M632"/>
      <c r="T632"/>
      <c r="U632"/>
    </row>
    <row r="633" spans="4:21" ht="15">
      <c r="D633"/>
      <c r="E633"/>
      <c r="L633"/>
      <c r="M633"/>
      <c r="T633"/>
      <c r="U633"/>
    </row>
    <row r="634" spans="4:21" ht="15">
      <c r="D634"/>
      <c r="E634"/>
      <c r="L634"/>
      <c r="M634"/>
      <c r="T634"/>
      <c r="U634"/>
    </row>
    <row r="635" spans="4:21" ht="15">
      <c r="D635"/>
      <c r="E635"/>
      <c r="L635"/>
      <c r="M635"/>
      <c r="T635"/>
      <c r="U635"/>
    </row>
    <row r="636" spans="4:21" ht="15">
      <c r="D636"/>
      <c r="E636"/>
      <c r="L636"/>
      <c r="M636"/>
      <c r="T636"/>
      <c r="U636"/>
    </row>
    <row r="637" spans="4:21" ht="15">
      <c r="D637"/>
      <c r="E637"/>
      <c r="L637"/>
      <c r="M637"/>
      <c r="T637"/>
      <c r="U637"/>
    </row>
    <row r="638" spans="4:21" ht="15">
      <c r="D638"/>
      <c r="E638"/>
      <c r="L638"/>
      <c r="M638"/>
      <c r="T638"/>
      <c r="U638"/>
    </row>
    <row r="639" spans="4:21" ht="15">
      <c r="D639"/>
      <c r="E639"/>
      <c r="L639"/>
      <c r="M639"/>
      <c r="T639"/>
      <c r="U639"/>
    </row>
    <row r="640" spans="4:21" ht="15">
      <c r="D640"/>
      <c r="E640"/>
      <c r="L640"/>
      <c r="M640"/>
      <c r="T640"/>
      <c r="U640"/>
    </row>
    <row r="641" spans="4:21" ht="15">
      <c r="D641"/>
      <c r="E641"/>
      <c r="L641"/>
      <c r="M641"/>
      <c r="T641"/>
      <c r="U641"/>
    </row>
    <row r="642" spans="4:21" ht="15">
      <c r="D642"/>
      <c r="E642"/>
      <c r="L642"/>
      <c r="M642"/>
      <c r="T642"/>
      <c r="U642"/>
    </row>
    <row r="643" spans="4:21" ht="15">
      <c r="D643"/>
      <c r="E643"/>
      <c r="L643"/>
      <c r="M643"/>
      <c r="T643"/>
      <c r="U643"/>
    </row>
    <row r="644" spans="4:21" ht="15">
      <c r="D644"/>
      <c r="E644"/>
      <c r="L644"/>
      <c r="M644"/>
      <c r="T644"/>
      <c r="U644"/>
    </row>
    <row r="645" spans="4:21" ht="15">
      <c r="D645"/>
      <c r="E645"/>
      <c r="L645"/>
      <c r="M645"/>
      <c r="T645"/>
      <c r="U645"/>
    </row>
    <row r="646" spans="4:21" ht="15">
      <c r="D646"/>
      <c r="E646"/>
      <c r="L646"/>
      <c r="M646"/>
      <c r="T646"/>
      <c r="U646"/>
    </row>
    <row r="647" spans="4:21" ht="15">
      <c r="D647"/>
      <c r="E647"/>
      <c r="L647"/>
      <c r="M647"/>
      <c r="T647"/>
      <c r="U647"/>
    </row>
    <row r="648" spans="4:21" ht="15">
      <c r="D648"/>
      <c r="E648"/>
      <c r="L648"/>
      <c r="M648"/>
      <c r="T648"/>
      <c r="U648"/>
    </row>
    <row r="649" spans="4:21" ht="15">
      <c r="D649"/>
      <c r="E649"/>
      <c r="L649"/>
      <c r="M649"/>
      <c r="T649"/>
      <c r="U649"/>
    </row>
    <row r="650" spans="4:21" ht="15">
      <c r="D650"/>
      <c r="E650"/>
      <c r="L650"/>
      <c r="M650"/>
      <c r="T650"/>
      <c r="U650"/>
    </row>
    <row r="651" spans="4:21" ht="15">
      <c r="D651"/>
      <c r="E651"/>
      <c r="L651"/>
      <c r="M651"/>
      <c r="T651"/>
      <c r="U651"/>
    </row>
    <row r="652" spans="4:21" ht="15">
      <c r="D652"/>
      <c r="E652"/>
      <c r="L652"/>
      <c r="M652"/>
      <c r="T652"/>
      <c r="U652"/>
    </row>
    <row r="653" spans="4:21" ht="15">
      <c r="D653"/>
      <c r="E653"/>
      <c r="L653"/>
      <c r="M653"/>
      <c r="T653"/>
      <c r="U653"/>
    </row>
    <row r="654" spans="4:21" ht="15">
      <c r="D654"/>
      <c r="E654"/>
      <c r="L654"/>
      <c r="M654"/>
      <c r="T654"/>
      <c r="U654"/>
    </row>
    <row r="655" spans="4:21" ht="15">
      <c r="D655"/>
      <c r="E655"/>
      <c r="L655"/>
      <c r="M655"/>
      <c r="T655"/>
      <c r="U655"/>
    </row>
    <row r="656" spans="4:21" ht="15">
      <c r="D656"/>
      <c r="E656"/>
      <c r="L656"/>
      <c r="M656"/>
      <c r="T656"/>
      <c r="U656"/>
    </row>
    <row r="657" spans="4:21" ht="15">
      <c r="D657"/>
      <c r="E657"/>
      <c r="L657"/>
      <c r="M657"/>
      <c r="T657"/>
      <c r="U657"/>
    </row>
    <row r="658" spans="4:21" ht="15">
      <c r="D658"/>
      <c r="E658"/>
      <c r="L658"/>
      <c r="M658"/>
      <c r="T658"/>
      <c r="U658"/>
    </row>
    <row r="659" spans="4:21" ht="15">
      <c r="D659"/>
      <c r="E659"/>
      <c r="L659"/>
      <c r="M659"/>
      <c r="T659"/>
      <c r="U659"/>
    </row>
    <row r="660" spans="4:21" ht="15">
      <c r="D660"/>
      <c r="E660"/>
      <c r="L660"/>
      <c r="M660"/>
      <c r="T660"/>
      <c r="U660"/>
    </row>
    <row r="661" spans="4:21" ht="15">
      <c r="D661"/>
      <c r="E661"/>
      <c r="L661"/>
      <c r="M661"/>
      <c r="T661"/>
      <c r="U661"/>
    </row>
    <row r="662" spans="4:21" ht="15">
      <c r="D662"/>
      <c r="E662"/>
      <c r="L662"/>
      <c r="M662"/>
      <c r="T662"/>
      <c r="U662"/>
    </row>
    <row r="663" spans="4:21" ht="15">
      <c r="D663"/>
      <c r="E663"/>
      <c r="L663"/>
      <c r="M663"/>
      <c r="T663"/>
      <c r="U663"/>
    </row>
    <row r="664" spans="4:21" ht="15">
      <c r="D664"/>
      <c r="E664"/>
      <c r="L664"/>
      <c r="M664"/>
      <c r="T664"/>
      <c r="U664"/>
    </row>
    <row r="665" spans="4:21" ht="15">
      <c r="D665"/>
      <c r="E665"/>
      <c r="L665"/>
      <c r="M665"/>
      <c r="T665"/>
      <c r="U665"/>
    </row>
    <row r="666" spans="4:21" ht="15">
      <c r="D666"/>
      <c r="E666"/>
      <c r="L666"/>
      <c r="M666"/>
      <c r="T666"/>
      <c r="U666"/>
    </row>
    <row r="667" spans="4:21" ht="15">
      <c r="D667"/>
      <c r="E667"/>
      <c r="L667"/>
      <c r="M667"/>
      <c r="T667"/>
      <c r="U667"/>
    </row>
    <row r="668" spans="4:21" ht="15">
      <c r="D668"/>
      <c r="E668"/>
      <c r="L668"/>
      <c r="M668"/>
      <c r="T668"/>
      <c r="U668"/>
    </row>
    <row r="669" spans="4:21" ht="15">
      <c r="D669"/>
      <c r="E669"/>
      <c r="L669"/>
      <c r="M669"/>
      <c r="T669"/>
      <c r="U669"/>
    </row>
    <row r="670" spans="4:21" ht="15">
      <c r="D670"/>
      <c r="E670"/>
      <c r="L670"/>
      <c r="M670"/>
      <c r="T670"/>
      <c r="U670"/>
    </row>
    <row r="671" spans="4:21" ht="15">
      <c r="D671"/>
      <c r="E671"/>
      <c r="L671"/>
      <c r="M671"/>
      <c r="T671"/>
      <c r="U671"/>
    </row>
    <row r="672" spans="4:21" ht="15">
      <c r="D672"/>
      <c r="E672"/>
      <c r="L672"/>
      <c r="M672"/>
      <c r="T672"/>
      <c r="U672"/>
    </row>
    <row r="673" spans="4:21" ht="15">
      <c r="D673"/>
      <c r="E673"/>
      <c r="L673"/>
      <c r="M673"/>
      <c r="T673"/>
      <c r="U673"/>
    </row>
    <row r="674" spans="4:21" ht="15">
      <c r="D674"/>
      <c r="E674"/>
      <c r="L674"/>
      <c r="M674"/>
      <c r="T674"/>
      <c r="U674"/>
    </row>
    <row r="675" spans="4:21" ht="15">
      <c r="D675"/>
      <c r="E675"/>
      <c r="L675"/>
      <c r="M675"/>
      <c r="T675"/>
      <c r="U675"/>
    </row>
    <row r="676" spans="4:21" ht="15">
      <c r="D676"/>
      <c r="E676"/>
      <c r="L676"/>
      <c r="M676"/>
      <c r="T676"/>
      <c r="U676"/>
    </row>
    <row r="677" spans="4:21" ht="15">
      <c r="D677"/>
      <c r="E677"/>
      <c r="L677"/>
      <c r="M677"/>
      <c r="T677"/>
      <c r="U677"/>
    </row>
    <row r="678" spans="4:21" ht="15">
      <c r="D678"/>
      <c r="E678"/>
      <c r="L678"/>
      <c r="M678"/>
      <c r="T678"/>
      <c r="U678"/>
    </row>
    <row r="679" spans="4:21" ht="15">
      <c r="D679"/>
      <c r="E679"/>
      <c r="L679"/>
      <c r="M679"/>
      <c r="T679"/>
      <c r="U679"/>
    </row>
    <row r="680" spans="4:21" ht="15">
      <c r="D680"/>
      <c r="E680"/>
      <c r="L680"/>
      <c r="M680"/>
      <c r="T680"/>
      <c r="U680"/>
    </row>
    <row r="681" spans="4:21" ht="15">
      <c r="D681"/>
      <c r="E681"/>
      <c r="L681"/>
      <c r="M681"/>
      <c r="T681"/>
      <c r="U681"/>
    </row>
    <row r="682" spans="4:21" ht="15">
      <c r="D682"/>
      <c r="E682"/>
      <c r="L682"/>
      <c r="M682"/>
      <c r="T682"/>
      <c r="U682"/>
    </row>
    <row r="683" spans="4:21" ht="15">
      <c r="D683"/>
      <c r="E683"/>
      <c r="L683"/>
      <c r="M683"/>
      <c r="T683"/>
      <c r="U683"/>
    </row>
    <row r="684" spans="4:21" ht="15">
      <c r="D684"/>
      <c r="E684"/>
      <c r="L684"/>
      <c r="M684"/>
      <c r="T684"/>
      <c r="U684"/>
    </row>
    <row r="685" spans="4:21" ht="15">
      <c r="D685"/>
      <c r="E685"/>
      <c r="L685"/>
      <c r="M685"/>
      <c r="T685"/>
      <c r="U685"/>
    </row>
    <row r="686" spans="4:21" ht="15">
      <c r="D686"/>
      <c r="E686"/>
      <c r="L686"/>
      <c r="M686"/>
      <c r="T686"/>
      <c r="U686"/>
    </row>
    <row r="687" spans="4:21" ht="15">
      <c r="D687"/>
      <c r="E687"/>
      <c r="L687"/>
      <c r="M687"/>
      <c r="T687"/>
      <c r="U687"/>
    </row>
    <row r="688" spans="4:21" ht="15">
      <c r="D688"/>
      <c r="E688"/>
      <c r="L688"/>
      <c r="M688"/>
      <c r="T688"/>
      <c r="U688"/>
    </row>
    <row r="689" spans="4:21" ht="15">
      <c r="D689"/>
      <c r="E689"/>
      <c r="L689"/>
      <c r="M689"/>
      <c r="T689"/>
      <c r="U689"/>
    </row>
    <row r="690" spans="4:21" ht="15">
      <c r="D690"/>
      <c r="E690"/>
      <c r="L690"/>
      <c r="M690"/>
      <c r="T690"/>
      <c r="U690"/>
    </row>
    <row r="691" spans="4:21" ht="15">
      <c r="D691"/>
      <c r="E691"/>
      <c r="L691"/>
      <c r="M691"/>
      <c r="T691"/>
      <c r="U691"/>
    </row>
    <row r="692" spans="4:21" ht="15">
      <c r="D692"/>
      <c r="E692"/>
      <c r="L692"/>
      <c r="M692"/>
      <c r="T692"/>
      <c r="U692"/>
    </row>
    <row r="693" spans="4:21" ht="15">
      <c r="D693"/>
      <c r="E693"/>
      <c r="L693"/>
      <c r="M693"/>
      <c r="T693"/>
      <c r="U693"/>
    </row>
    <row r="694" spans="4:21" ht="15">
      <c r="D694"/>
      <c r="E694"/>
      <c r="L694"/>
      <c r="M694"/>
      <c r="T694"/>
      <c r="U694"/>
    </row>
    <row r="695" spans="4:21" ht="15">
      <c r="D695"/>
      <c r="E695"/>
      <c r="L695"/>
      <c r="M695"/>
      <c r="T695"/>
      <c r="U695"/>
    </row>
    <row r="696" spans="4:21" ht="15">
      <c r="D696"/>
      <c r="E696"/>
      <c r="L696"/>
      <c r="M696"/>
      <c r="T696"/>
      <c r="U696"/>
    </row>
    <row r="697" spans="4:21" ht="15">
      <c r="D697"/>
      <c r="E697"/>
      <c r="L697"/>
      <c r="M697"/>
      <c r="T697"/>
      <c r="U697"/>
    </row>
    <row r="698" spans="4:21" ht="15">
      <c r="D698"/>
      <c r="E698"/>
      <c r="L698"/>
      <c r="M698"/>
      <c r="T698"/>
      <c r="U698"/>
    </row>
    <row r="699" spans="4:21" ht="15">
      <c r="D699"/>
      <c r="E699"/>
      <c r="L699"/>
      <c r="M699"/>
      <c r="T699"/>
      <c r="U699"/>
    </row>
    <row r="700" spans="4:21" ht="15">
      <c r="D700"/>
      <c r="E700"/>
      <c r="L700"/>
      <c r="M700"/>
      <c r="T700"/>
      <c r="U700"/>
    </row>
    <row r="701" spans="4:21" ht="15">
      <c r="D701"/>
      <c r="E701"/>
      <c r="L701"/>
      <c r="M701"/>
      <c r="T701"/>
      <c r="U701"/>
    </row>
    <row r="702" spans="4:21" ht="15">
      <c r="D702"/>
      <c r="E702"/>
      <c r="L702"/>
      <c r="M702"/>
      <c r="T702"/>
      <c r="U702"/>
    </row>
    <row r="703" spans="4:21" ht="15">
      <c r="D703"/>
      <c r="E703"/>
      <c r="L703"/>
      <c r="M703"/>
      <c r="T703"/>
      <c r="U703"/>
    </row>
    <row r="704" spans="4:21" ht="15">
      <c r="D704"/>
      <c r="E704"/>
      <c r="L704"/>
      <c r="M704"/>
      <c r="T704"/>
      <c r="U704"/>
    </row>
    <row r="705" spans="4:21" ht="15">
      <c r="D705"/>
      <c r="E705"/>
      <c r="L705"/>
      <c r="M705"/>
      <c r="T705"/>
      <c r="U705"/>
    </row>
    <row r="706" spans="4:21" ht="15">
      <c r="D706"/>
      <c r="E706"/>
      <c r="L706"/>
      <c r="M706"/>
      <c r="T706"/>
      <c r="U706"/>
    </row>
    <row r="707" spans="4:21" ht="15">
      <c r="D707"/>
      <c r="E707"/>
      <c r="L707"/>
      <c r="M707"/>
      <c r="T707"/>
      <c r="U707"/>
    </row>
    <row r="708" spans="4:21" ht="15">
      <c r="D708"/>
      <c r="E708"/>
      <c r="L708"/>
      <c r="M708"/>
      <c r="T708"/>
      <c r="U708"/>
    </row>
    <row r="709" spans="4:21" ht="15">
      <c r="D709"/>
      <c r="E709"/>
      <c r="L709"/>
      <c r="M709"/>
      <c r="T709"/>
      <c r="U709"/>
    </row>
    <row r="710" spans="4:21" ht="15">
      <c r="D710"/>
      <c r="E710"/>
      <c r="L710"/>
      <c r="M710"/>
      <c r="T710"/>
      <c r="U710"/>
    </row>
    <row r="711" spans="4:21" ht="15">
      <c r="D711"/>
      <c r="E711"/>
      <c r="L711"/>
      <c r="M711"/>
      <c r="T711"/>
      <c r="U711"/>
    </row>
    <row r="712" spans="4:21" ht="15">
      <c r="D712"/>
      <c r="E712"/>
      <c r="L712"/>
      <c r="M712"/>
      <c r="T712"/>
      <c r="U712"/>
    </row>
    <row r="713" spans="4:21" ht="15">
      <c r="D713"/>
      <c r="E713"/>
      <c r="L713"/>
      <c r="M713"/>
      <c r="T713"/>
      <c r="U713"/>
    </row>
    <row r="714" spans="4:21" ht="15">
      <c r="D714"/>
      <c r="E714"/>
      <c r="L714"/>
      <c r="M714"/>
      <c r="T714"/>
      <c r="U714"/>
    </row>
    <row r="715" spans="4:21" ht="15">
      <c r="D715"/>
      <c r="E715"/>
      <c r="L715"/>
      <c r="M715"/>
      <c r="T715"/>
      <c r="U715"/>
    </row>
    <row r="716" spans="4:21" ht="15">
      <c r="D716"/>
      <c r="E716"/>
      <c r="L716"/>
      <c r="M716"/>
      <c r="T716"/>
      <c r="U716"/>
    </row>
    <row r="717" spans="4:21" ht="15">
      <c r="D717"/>
      <c r="E717"/>
      <c r="L717"/>
      <c r="M717"/>
      <c r="T717"/>
      <c r="U717"/>
    </row>
    <row r="718" spans="4:21" ht="15">
      <c r="D718"/>
      <c r="E718"/>
      <c r="L718"/>
      <c r="M718"/>
      <c r="T718"/>
      <c r="U718"/>
    </row>
    <row r="719" spans="4:21" ht="15">
      <c r="D719"/>
      <c r="E719"/>
      <c r="L719"/>
      <c r="M719"/>
      <c r="T719"/>
      <c r="U719"/>
    </row>
    <row r="720" spans="4:21" ht="15">
      <c r="D720"/>
      <c r="E720"/>
      <c r="L720"/>
      <c r="M720"/>
      <c r="T720"/>
      <c r="U720"/>
    </row>
    <row r="721" spans="4:21" ht="15">
      <c r="D721"/>
      <c r="E721"/>
      <c r="L721"/>
      <c r="M721"/>
      <c r="T721"/>
      <c r="U721"/>
    </row>
    <row r="722" spans="4:21" ht="15">
      <c r="D722"/>
      <c r="E722"/>
      <c r="L722"/>
      <c r="M722"/>
      <c r="T722"/>
      <c r="U722"/>
    </row>
    <row r="723" spans="4:21" ht="15">
      <c r="D723"/>
      <c r="E723"/>
      <c r="L723"/>
      <c r="M723"/>
      <c r="T723"/>
      <c r="U723"/>
    </row>
    <row r="724" spans="4:21" ht="15">
      <c r="D724"/>
      <c r="E724"/>
      <c r="L724"/>
      <c r="M724"/>
      <c r="T724"/>
      <c r="U724"/>
    </row>
    <row r="725" spans="4:21" ht="15">
      <c r="D725"/>
      <c r="E725"/>
      <c r="L725"/>
      <c r="M725"/>
      <c r="T725"/>
      <c r="U725"/>
    </row>
    <row r="726" spans="4:21" ht="15">
      <c r="D726"/>
      <c r="E726"/>
      <c r="L726"/>
      <c r="M726"/>
      <c r="T726"/>
      <c r="U726"/>
    </row>
    <row r="727" spans="4:21" ht="15">
      <c r="D727"/>
      <c r="E727"/>
      <c r="L727"/>
      <c r="M727"/>
      <c r="T727"/>
      <c r="U727"/>
    </row>
    <row r="728" spans="4:21" ht="15">
      <c r="D728"/>
      <c r="E728"/>
      <c r="L728"/>
      <c r="M728"/>
      <c r="T728"/>
      <c r="U728"/>
    </row>
    <row r="729" spans="4:21" ht="15">
      <c r="D729"/>
      <c r="E729"/>
      <c r="L729"/>
      <c r="M729"/>
      <c r="T729"/>
      <c r="U729"/>
    </row>
    <row r="730" spans="4:21" ht="15">
      <c r="D730"/>
      <c r="E730"/>
      <c r="L730"/>
      <c r="M730"/>
      <c r="T730"/>
      <c r="U730"/>
    </row>
    <row r="731" spans="4:21" ht="15">
      <c r="D731"/>
      <c r="E731"/>
      <c r="L731"/>
      <c r="M731"/>
      <c r="T731"/>
      <c r="U731"/>
    </row>
    <row r="732" spans="4:21" ht="15">
      <c r="D732"/>
      <c r="E732"/>
      <c r="L732"/>
      <c r="M732"/>
      <c r="T732"/>
      <c r="U732"/>
    </row>
    <row r="733" spans="4:21" ht="15">
      <c r="D733"/>
      <c r="E733"/>
      <c r="L733"/>
      <c r="M733"/>
      <c r="T733"/>
      <c r="U733"/>
    </row>
    <row r="734" spans="4:21" ht="15">
      <c r="D734"/>
      <c r="E734"/>
      <c r="L734"/>
      <c r="M734"/>
      <c r="T734"/>
      <c r="U734"/>
    </row>
    <row r="735" spans="4:21" ht="15">
      <c r="D735"/>
      <c r="E735"/>
      <c r="L735"/>
      <c r="M735"/>
      <c r="T735"/>
      <c r="U735"/>
    </row>
    <row r="736" spans="4:21" ht="15">
      <c r="D736"/>
      <c r="E736"/>
      <c r="L736"/>
      <c r="M736"/>
      <c r="T736"/>
      <c r="U736"/>
    </row>
    <row r="737" spans="4:21" ht="15">
      <c r="D737"/>
      <c r="E737"/>
      <c r="L737"/>
      <c r="M737"/>
      <c r="T737"/>
      <c r="U737"/>
    </row>
    <row r="738" spans="4:21" ht="15">
      <c r="D738"/>
      <c r="E738"/>
      <c r="L738"/>
      <c r="M738"/>
      <c r="T738"/>
      <c r="U738"/>
    </row>
    <row r="739" spans="4:21" ht="15">
      <c r="D739"/>
      <c r="E739"/>
      <c r="L739"/>
      <c r="M739"/>
      <c r="T739"/>
      <c r="U739"/>
    </row>
    <row r="740" spans="4:21" ht="15">
      <c r="D740"/>
      <c r="E740"/>
      <c r="L740"/>
      <c r="M740"/>
      <c r="T740"/>
      <c r="U740"/>
    </row>
    <row r="741" spans="4:21" ht="15">
      <c r="D741"/>
      <c r="E741"/>
      <c r="L741"/>
      <c r="M741"/>
      <c r="T741"/>
      <c r="U741"/>
    </row>
    <row r="742" spans="4:21" ht="15">
      <c r="D742"/>
      <c r="E742"/>
      <c r="L742"/>
      <c r="M742"/>
      <c r="T742"/>
      <c r="U742"/>
    </row>
    <row r="743" spans="4:21" ht="15">
      <c r="D743"/>
      <c r="E743"/>
      <c r="L743"/>
      <c r="M743"/>
      <c r="T743"/>
      <c r="U743"/>
    </row>
    <row r="744" spans="4:21" ht="15">
      <c r="D744"/>
      <c r="E744"/>
      <c r="L744"/>
      <c r="M744"/>
      <c r="T744"/>
      <c r="U744"/>
    </row>
    <row r="745" spans="4:21" ht="15">
      <c r="D745"/>
      <c r="E745"/>
      <c r="L745"/>
      <c r="M745"/>
      <c r="T745"/>
      <c r="U745"/>
    </row>
    <row r="746" spans="4:21" ht="15">
      <c r="D746"/>
      <c r="E746"/>
      <c r="L746"/>
      <c r="M746"/>
      <c r="T746"/>
      <c r="U746"/>
    </row>
    <row r="747" spans="4:21" ht="15">
      <c r="D747"/>
      <c r="E747"/>
      <c r="L747"/>
      <c r="M747"/>
      <c r="T747"/>
      <c r="U747"/>
    </row>
    <row r="748" spans="4:21" ht="15">
      <c r="D748"/>
      <c r="E748"/>
      <c r="L748"/>
      <c r="M748"/>
      <c r="T748"/>
      <c r="U748"/>
    </row>
    <row r="749" spans="4:21" ht="15">
      <c r="D749"/>
      <c r="E749"/>
      <c r="L749"/>
      <c r="M749"/>
      <c r="T749"/>
      <c r="U749"/>
    </row>
    <row r="750" spans="4:21" ht="15">
      <c r="D750"/>
      <c r="E750"/>
      <c r="L750"/>
      <c r="M750"/>
      <c r="T750"/>
      <c r="U750"/>
    </row>
    <row r="751" spans="4:21" ht="15">
      <c r="D751"/>
      <c r="E751"/>
      <c r="L751"/>
      <c r="M751"/>
      <c r="T751"/>
      <c r="U751"/>
    </row>
    <row r="752" spans="4:21" ht="15">
      <c r="D752"/>
      <c r="E752"/>
      <c r="L752"/>
      <c r="M752"/>
      <c r="T752"/>
      <c r="U752"/>
    </row>
    <row r="753" spans="4:21" ht="15">
      <c r="D753"/>
      <c r="E753"/>
      <c r="L753"/>
      <c r="M753"/>
      <c r="T753"/>
      <c r="U753"/>
    </row>
    <row r="754" spans="4:21" ht="15">
      <c r="D754"/>
      <c r="E754"/>
      <c r="L754"/>
      <c r="M754"/>
      <c r="T754"/>
      <c r="U754"/>
    </row>
    <row r="755" spans="4:21" ht="15">
      <c r="D755"/>
      <c r="E755"/>
      <c r="L755"/>
      <c r="M755"/>
      <c r="T755"/>
      <c r="U755"/>
    </row>
    <row r="756" spans="4:21" ht="15">
      <c r="D756"/>
      <c r="E756"/>
      <c r="L756"/>
      <c r="M756"/>
      <c r="T756"/>
      <c r="U756"/>
    </row>
    <row r="757" spans="4:21" ht="15">
      <c r="D757"/>
      <c r="E757"/>
      <c r="L757"/>
      <c r="M757"/>
      <c r="T757"/>
      <c r="U757"/>
    </row>
    <row r="758" spans="4:21" ht="15">
      <c r="D758"/>
      <c r="E758"/>
      <c r="L758"/>
      <c r="M758"/>
      <c r="T758"/>
      <c r="U758"/>
    </row>
    <row r="759" spans="4:21" ht="15">
      <c r="D759"/>
      <c r="E759"/>
      <c r="L759"/>
      <c r="M759"/>
      <c r="T759"/>
      <c r="U759"/>
    </row>
    <row r="760" spans="4:21" ht="15">
      <c r="D760"/>
      <c r="E760"/>
      <c r="L760"/>
      <c r="M760"/>
      <c r="T760"/>
      <c r="U760"/>
    </row>
    <row r="761" spans="4:21" ht="15">
      <c r="D761"/>
      <c r="E761"/>
      <c r="L761"/>
      <c r="M761"/>
      <c r="T761"/>
      <c r="U761"/>
    </row>
    <row r="762" spans="4:21" ht="15">
      <c r="D762"/>
      <c r="E762"/>
      <c r="L762"/>
      <c r="M762"/>
      <c r="T762"/>
      <c r="U762"/>
    </row>
    <row r="763" spans="4:21" ht="15">
      <c r="D763"/>
      <c r="E763"/>
      <c r="L763"/>
      <c r="M763"/>
      <c r="T763"/>
      <c r="U763"/>
    </row>
    <row r="764" spans="4:21" ht="15">
      <c r="D764"/>
      <c r="E764"/>
      <c r="L764"/>
      <c r="M764"/>
      <c r="T764"/>
      <c r="U764"/>
    </row>
    <row r="765" spans="4:21" ht="15">
      <c r="D765"/>
      <c r="E765"/>
      <c r="L765"/>
      <c r="M765"/>
      <c r="T765"/>
      <c r="U765"/>
    </row>
    <row r="766" spans="4:21" ht="15">
      <c r="D766"/>
      <c r="E766"/>
      <c r="L766"/>
      <c r="M766"/>
      <c r="T766"/>
      <c r="U766"/>
    </row>
    <row r="767" spans="4:21" ht="15">
      <c r="D767"/>
      <c r="E767"/>
      <c r="L767"/>
      <c r="M767"/>
      <c r="T767"/>
      <c r="U767"/>
    </row>
    <row r="768" spans="4:21" ht="15">
      <c r="D768"/>
      <c r="E768"/>
      <c r="L768"/>
      <c r="M768"/>
      <c r="T768"/>
      <c r="U768"/>
    </row>
    <row r="769" spans="4:21" ht="15">
      <c r="D769"/>
      <c r="E769"/>
      <c r="L769"/>
      <c r="M769"/>
      <c r="T769"/>
      <c r="U769"/>
    </row>
    <row r="770" spans="4:21" ht="15">
      <c r="D770"/>
      <c r="E770"/>
      <c r="L770"/>
      <c r="M770"/>
      <c r="T770"/>
      <c r="U770"/>
    </row>
    <row r="771" spans="4:21" ht="15">
      <c r="D771"/>
      <c r="E771"/>
      <c r="L771"/>
      <c r="M771"/>
      <c r="T771"/>
      <c r="U771"/>
    </row>
    <row r="772" spans="4:21" ht="15">
      <c r="D772"/>
      <c r="E772"/>
      <c r="L772"/>
      <c r="M772"/>
      <c r="T772"/>
      <c r="U772"/>
    </row>
    <row r="773" spans="4:21" ht="15">
      <c r="D773"/>
      <c r="E773"/>
      <c r="L773"/>
      <c r="M773"/>
      <c r="T773"/>
      <c r="U773"/>
    </row>
    <row r="774" spans="4:21" ht="15">
      <c r="D774"/>
      <c r="E774"/>
      <c r="L774"/>
      <c r="M774"/>
      <c r="T774"/>
      <c r="U774"/>
    </row>
    <row r="775" spans="4:21" ht="15">
      <c r="D775"/>
      <c r="E775"/>
      <c r="L775"/>
      <c r="M775"/>
      <c r="T775"/>
      <c r="U775"/>
    </row>
    <row r="776" spans="4:21" ht="15">
      <c r="D776"/>
      <c r="E776"/>
      <c r="L776"/>
      <c r="M776"/>
      <c r="T776"/>
      <c r="U776"/>
    </row>
    <row r="777" spans="4:21" ht="15">
      <c r="D777"/>
      <c r="E777"/>
      <c r="L777"/>
      <c r="M777"/>
      <c r="T777"/>
      <c r="U777"/>
    </row>
    <row r="778" spans="4:21" ht="15">
      <c r="D778"/>
      <c r="E778"/>
      <c r="L778"/>
      <c r="M778"/>
      <c r="T778"/>
      <c r="U778"/>
    </row>
    <row r="779" spans="4:21" ht="15">
      <c r="D779"/>
      <c r="E779"/>
      <c r="L779"/>
      <c r="M779"/>
      <c r="T779"/>
      <c r="U779"/>
    </row>
    <row r="780" spans="4:21" ht="15">
      <c r="D780"/>
      <c r="E780"/>
      <c r="L780"/>
      <c r="M780"/>
      <c r="T780"/>
      <c r="U780"/>
    </row>
    <row r="781" spans="4:21" ht="15">
      <c r="D781"/>
      <c r="E781"/>
      <c r="L781"/>
      <c r="M781"/>
      <c r="T781"/>
      <c r="U781"/>
    </row>
    <row r="782" spans="4:21" ht="15">
      <c r="D782"/>
      <c r="E782"/>
      <c r="L782"/>
      <c r="M782"/>
      <c r="T782"/>
      <c r="U782"/>
    </row>
    <row r="783" spans="4:21" ht="15">
      <c r="D783"/>
      <c r="E783"/>
      <c r="L783"/>
      <c r="M783"/>
      <c r="T783"/>
      <c r="U783"/>
    </row>
    <row r="784" spans="4:21" ht="15">
      <c r="D784"/>
      <c r="E784"/>
      <c r="L784"/>
      <c r="M784"/>
      <c r="T784"/>
      <c r="U784"/>
    </row>
    <row r="785" spans="4:21" ht="15">
      <c r="D785"/>
      <c r="E785"/>
      <c r="L785"/>
      <c r="M785"/>
      <c r="T785"/>
      <c r="U785"/>
    </row>
    <row r="786" spans="4:21" ht="15">
      <c r="D786"/>
      <c r="E786"/>
      <c r="L786"/>
      <c r="M786"/>
      <c r="T786"/>
      <c r="U786"/>
    </row>
    <row r="787" spans="4:21" ht="15">
      <c r="D787"/>
      <c r="E787"/>
      <c r="L787"/>
      <c r="M787"/>
      <c r="T787"/>
      <c r="U787"/>
    </row>
    <row r="788" spans="4:21" ht="15">
      <c r="D788"/>
      <c r="E788"/>
      <c r="L788"/>
      <c r="M788"/>
      <c r="T788"/>
      <c r="U788"/>
    </row>
    <row r="789" spans="4:21" ht="15">
      <c r="D789"/>
      <c r="E789"/>
      <c r="L789"/>
      <c r="M789"/>
      <c r="T789"/>
      <c r="U789"/>
    </row>
    <row r="790" spans="4:21" ht="15">
      <c r="D790"/>
      <c r="E790"/>
      <c r="L790"/>
      <c r="M790"/>
      <c r="T790"/>
      <c r="U790"/>
    </row>
    <row r="791" spans="4:21" ht="15">
      <c r="D791"/>
      <c r="E791"/>
      <c r="L791"/>
      <c r="M791"/>
      <c r="T791"/>
      <c r="U791"/>
    </row>
    <row r="792" spans="4:21" ht="15">
      <c r="D792"/>
      <c r="E792"/>
      <c r="L792"/>
      <c r="M792"/>
      <c r="T792"/>
      <c r="U792"/>
    </row>
    <row r="793" spans="4:21" ht="15">
      <c r="D793"/>
      <c r="E793"/>
      <c r="L793"/>
      <c r="M793"/>
      <c r="T793"/>
      <c r="U793"/>
    </row>
    <row r="794" spans="4:21" ht="15">
      <c r="D794"/>
      <c r="E794"/>
      <c r="L794"/>
      <c r="M794"/>
      <c r="T794"/>
      <c r="U794"/>
    </row>
    <row r="795" spans="4:21" ht="15">
      <c r="D795"/>
      <c r="E795"/>
      <c r="L795"/>
      <c r="M795"/>
      <c r="T795"/>
      <c r="U795"/>
    </row>
    <row r="796" spans="4:21" ht="15">
      <c r="D796"/>
      <c r="E796"/>
      <c r="L796"/>
      <c r="M796"/>
      <c r="T796"/>
      <c r="U796"/>
    </row>
    <row r="797" spans="4:21" ht="15">
      <c r="D797"/>
      <c r="E797"/>
      <c r="L797"/>
      <c r="M797"/>
      <c r="T797"/>
      <c r="U797"/>
    </row>
    <row r="798" spans="4:21" ht="15">
      <c r="D798"/>
      <c r="E798"/>
      <c r="L798"/>
      <c r="M798"/>
      <c r="T798"/>
      <c r="U798"/>
    </row>
    <row r="799" spans="4:21" ht="15">
      <c r="D799"/>
      <c r="E799"/>
      <c r="L799"/>
      <c r="M799"/>
      <c r="T799"/>
      <c r="U799"/>
    </row>
    <row r="800" spans="4:21" ht="15">
      <c r="D800"/>
      <c r="E800"/>
      <c r="L800"/>
      <c r="M800"/>
      <c r="T800"/>
      <c r="U800"/>
    </row>
    <row r="801" spans="4:21" ht="15">
      <c r="D801"/>
      <c r="E801"/>
      <c r="L801"/>
      <c r="M801"/>
      <c r="T801"/>
      <c r="U801"/>
    </row>
    <row r="802" spans="4:21" ht="15">
      <c r="D802"/>
      <c r="E802"/>
      <c r="L802"/>
      <c r="M802"/>
      <c r="T802"/>
      <c r="U802"/>
    </row>
    <row r="803" spans="4:21" ht="15">
      <c r="D803"/>
      <c r="E803"/>
      <c r="L803"/>
      <c r="M803"/>
      <c r="T803"/>
      <c r="U803"/>
    </row>
    <row r="804" spans="4:21" ht="15">
      <c r="D804"/>
      <c r="E804"/>
      <c r="L804"/>
      <c r="M804"/>
      <c r="T804"/>
      <c r="U804"/>
    </row>
    <row r="805" spans="4:21" ht="15">
      <c r="D805"/>
      <c r="E805"/>
      <c r="L805"/>
      <c r="M805"/>
      <c r="T805"/>
      <c r="U805"/>
    </row>
    <row r="806" spans="4:21" ht="15">
      <c r="D806"/>
      <c r="E806"/>
      <c r="L806"/>
      <c r="M806"/>
      <c r="T806"/>
      <c r="U806"/>
    </row>
    <row r="807" spans="4:21" ht="15">
      <c r="D807"/>
      <c r="E807"/>
      <c r="L807"/>
      <c r="M807"/>
      <c r="T807"/>
      <c r="U807"/>
    </row>
    <row r="808" spans="4:21" ht="15">
      <c r="D808"/>
      <c r="E808"/>
      <c r="L808"/>
      <c r="M808"/>
      <c r="T808"/>
      <c r="U808"/>
    </row>
    <row r="809" spans="4:21" ht="15">
      <c r="D809"/>
      <c r="E809"/>
      <c r="L809"/>
      <c r="M809"/>
      <c r="T809"/>
      <c r="U809"/>
    </row>
    <row r="810" spans="4:21" ht="15">
      <c r="D810"/>
      <c r="E810"/>
      <c r="L810"/>
      <c r="M810"/>
      <c r="T810"/>
      <c r="U810"/>
    </row>
    <row r="811" spans="4:21" ht="15">
      <c r="D811"/>
      <c r="E811"/>
      <c r="L811"/>
      <c r="M811"/>
      <c r="T811"/>
      <c r="U811"/>
    </row>
    <row r="812" spans="4:21" ht="15">
      <c r="D812"/>
      <c r="E812"/>
      <c r="L812"/>
      <c r="M812"/>
      <c r="T812"/>
      <c r="U812"/>
    </row>
    <row r="813" spans="4:21" ht="15">
      <c r="D813"/>
      <c r="E813"/>
      <c r="L813"/>
      <c r="M813"/>
      <c r="T813"/>
      <c r="U813"/>
    </row>
    <row r="814" spans="4:21" ht="15">
      <c r="D814"/>
      <c r="E814"/>
      <c r="L814"/>
      <c r="M814"/>
      <c r="T814"/>
      <c r="U814"/>
    </row>
    <row r="815" spans="4:21" ht="15">
      <c r="D815"/>
      <c r="E815"/>
      <c r="L815"/>
      <c r="M815"/>
      <c r="T815"/>
      <c r="U815"/>
    </row>
    <row r="816" spans="4:21" ht="15">
      <c r="D816"/>
      <c r="E816"/>
      <c r="L816"/>
      <c r="M816"/>
      <c r="T816"/>
      <c r="U816"/>
    </row>
    <row r="817" spans="4:21" ht="15">
      <c r="D817"/>
      <c r="E817"/>
      <c r="L817"/>
      <c r="M817"/>
      <c r="T817"/>
      <c r="U817"/>
    </row>
    <row r="818" spans="4:21" ht="15">
      <c r="D818"/>
      <c r="E818"/>
      <c r="L818"/>
      <c r="M818"/>
      <c r="T818"/>
      <c r="U818"/>
    </row>
    <row r="819" spans="4:21" ht="15">
      <c r="D819"/>
      <c r="E819"/>
      <c r="L819"/>
      <c r="M819"/>
      <c r="T819"/>
      <c r="U819"/>
    </row>
    <row r="820" spans="4:21" ht="15">
      <c r="D820"/>
      <c r="E820"/>
      <c r="L820"/>
      <c r="M820"/>
      <c r="T820"/>
      <c r="U820"/>
    </row>
    <row r="821" spans="4:21" ht="15">
      <c r="D821"/>
      <c r="E821"/>
      <c r="L821"/>
      <c r="M821"/>
      <c r="T821"/>
      <c r="U821"/>
    </row>
    <row r="822" spans="4:21" ht="15">
      <c r="D822"/>
      <c r="E822"/>
      <c r="L822"/>
      <c r="M822"/>
      <c r="T822"/>
      <c r="U822"/>
    </row>
    <row r="823" spans="4:21" ht="15">
      <c r="D823"/>
      <c r="E823"/>
      <c r="L823"/>
      <c r="M823"/>
      <c r="T823"/>
      <c r="U823"/>
    </row>
    <row r="824" spans="4:21" ht="15">
      <c r="D824"/>
      <c r="E824"/>
      <c r="L824"/>
      <c r="M824"/>
      <c r="T824"/>
      <c r="U824"/>
    </row>
    <row r="825" spans="4:21" ht="15">
      <c r="D825"/>
      <c r="E825"/>
      <c r="L825"/>
      <c r="M825"/>
      <c r="T825"/>
      <c r="U825"/>
    </row>
    <row r="826" spans="4:21" ht="15">
      <c r="D826"/>
      <c r="E826"/>
      <c r="L826"/>
      <c r="M826"/>
      <c r="T826"/>
      <c r="U826"/>
    </row>
    <row r="827" spans="4:21" ht="15">
      <c r="D827"/>
      <c r="E827"/>
      <c r="L827"/>
      <c r="M827"/>
      <c r="T827"/>
      <c r="U827"/>
    </row>
    <row r="828" spans="4:21" ht="15">
      <c r="D828"/>
      <c r="E828"/>
      <c r="L828"/>
      <c r="M828"/>
      <c r="T828"/>
      <c r="U828"/>
    </row>
    <row r="829" spans="4:21" ht="15">
      <c r="D829"/>
      <c r="E829"/>
      <c r="L829"/>
      <c r="M829"/>
      <c r="T829"/>
      <c r="U829"/>
    </row>
    <row r="830" spans="4:21" ht="15">
      <c r="D830"/>
      <c r="E830"/>
      <c r="L830"/>
      <c r="M830"/>
      <c r="T830"/>
      <c r="U830"/>
    </row>
    <row r="831" spans="4:21" ht="15">
      <c r="D831"/>
      <c r="E831"/>
      <c r="L831"/>
      <c r="M831"/>
      <c r="T831"/>
      <c r="U831"/>
    </row>
    <row r="832" spans="4:21" ht="15">
      <c r="D832"/>
      <c r="E832"/>
      <c r="L832"/>
      <c r="M832"/>
      <c r="T832"/>
      <c r="U832"/>
    </row>
    <row r="833" spans="4:21" ht="15">
      <c r="D833"/>
      <c r="E833"/>
      <c r="L833"/>
      <c r="M833"/>
      <c r="T833"/>
      <c r="U833"/>
    </row>
    <row r="834" spans="4:21" ht="15">
      <c r="D834"/>
      <c r="E834"/>
      <c r="L834"/>
      <c r="M834"/>
      <c r="T834"/>
      <c r="U834"/>
    </row>
    <row r="835" spans="4:21" ht="15">
      <c r="D835"/>
      <c r="E835"/>
      <c r="L835"/>
      <c r="M835"/>
      <c r="T835"/>
      <c r="U835"/>
    </row>
    <row r="836" spans="4:21" ht="15">
      <c r="D836"/>
      <c r="E836"/>
      <c r="L836"/>
      <c r="M836"/>
      <c r="T836"/>
      <c r="U836"/>
    </row>
    <row r="837" spans="4:21" ht="15">
      <c r="D837"/>
      <c r="E837"/>
      <c r="L837"/>
      <c r="M837"/>
      <c r="T837"/>
      <c r="U837"/>
    </row>
    <row r="838" spans="4:21" ht="15">
      <c r="D838"/>
      <c r="E838"/>
      <c r="L838"/>
      <c r="M838"/>
      <c r="T838"/>
      <c r="U838"/>
    </row>
    <row r="839" spans="4:21" ht="15">
      <c r="D839"/>
      <c r="E839"/>
      <c r="L839"/>
      <c r="M839"/>
      <c r="T839"/>
      <c r="U839"/>
    </row>
    <row r="840" spans="4:21" ht="15">
      <c r="D840"/>
      <c r="E840"/>
      <c r="L840"/>
      <c r="M840"/>
      <c r="T840"/>
      <c r="U840"/>
    </row>
    <row r="841" spans="4:21" ht="15">
      <c r="D841"/>
      <c r="E841"/>
      <c r="L841"/>
      <c r="M841"/>
      <c r="T841"/>
      <c r="U841"/>
    </row>
    <row r="842" spans="4:21" ht="15">
      <c r="D842"/>
      <c r="E842"/>
      <c r="L842"/>
      <c r="M842"/>
      <c r="T842"/>
      <c r="U842"/>
    </row>
    <row r="843" spans="4:21" ht="15">
      <c r="D843"/>
      <c r="E843"/>
      <c r="L843"/>
      <c r="M843"/>
      <c r="T843"/>
      <c r="U843"/>
    </row>
    <row r="844" spans="4:21" ht="15">
      <c r="D844"/>
      <c r="E844"/>
      <c r="L844"/>
      <c r="M844"/>
      <c r="T844"/>
      <c r="U844"/>
    </row>
    <row r="845" spans="4:21" ht="15">
      <c r="D845"/>
      <c r="E845"/>
      <c r="L845"/>
      <c r="M845"/>
      <c r="T845"/>
      <c r="U845"/>
    </row>
    <row r="846" spans="4:21" ht="15">
      <c r="D846"/>
      <c r="E846"/>
      <c r="L846"/>
      <c r="M846"/>
      <c r="T846"/>
      <c r="U846"/>
    </row>
    <row r="847" spans="4:21" ht="15">
      <c r="D847"/>
      <c r="E847"/>
      <c r="L847"/>
      <c r="M847"/>
      <c r="T847"/>
      <c r="U847"/>
    </row>
    <row r="848" spans="4:21" ht="15">
      <c r="D848"/>
      <c r="E848"/>
      <c r="L848"/>
      <c r="M848"/>
      <c r="T848"/>
      <c r="U848"/>
    </row>
    <row r="849" spans="4:21" ht="15">
      <c r="D849"/>
      <c r="E849"/>
      <c r="L849"/>
      <c r="M849"/>
      <c r="T849"/>
      <c r="U849"/>
    </row>
    <row r="850" spans="4:21" ht="15">
      <c r="D850"/>
      <c r="E850"/>
      <c r="L850"/>
      <c r="M850"/>
      <c r="T850"/>
      <c r="U850"/>
    </row>
    <row r="851" spans="4:21" ht="15">
      <c r="D851"/>
      <c r="E851"/>
      <c r="L851"/>
      <c r="M851"/>
      <c r="T851"/>
      <c r="U851"/>
    </row>
    <row r="852" spans="4:21" ht="15">
      <c r="D852"/>
      <c r="E852"/>
      <c r="L852"/>
      <c r="M852"/>
      <c r="T852"/>
      <c r="U852"/>
    </row>
    <row r="853" spans="4:21" ht="15">
      <c r="D853"/>
      <c r="E853"/>
      <c r="L853"/>
      <c r="M853"/>
      <c r="T853"/>
      <c r="U853"/>
    </row>
    <row r="854" spans="4:21" ht="15">
      <c r="D854"/>
      <c r="E854"/>
      <c r="L854"/>
      <c r="M854"/>
      <c r="T854"/>
      <c r="U854"/>
    </row>
    <row r="855" spans="4:21" ht="15">
      <c r="D855"/>
      <c r="E855"/>
      <c r="L855"/>
      <c r="M855"/>
      <c r="T855"/>
      <c r="U855"/>
    </row>
    <row r="856" spans="4:21" ht="15">
      <c r="D856"/>
      <c r="E856"/>
      <c r="L856"/>
      <c r="M856"/>
      <c r="T856"/>
      <c r="U856"/>
    </row>
    <row r="857" spans="4:21" ht="15">
      <c r="D857"/>
      <c r="E857"/>
      <c r="L857"/>
      <c r="M857"/>
      <c r="T857"/>
      <c r="U857"/>
    </row>
    <row r="858" spans="4:21" ht="15">
      <c r="D858"/>
      <c r="E858"/>
      <c r="L858"/>
      <c r="M858"/>
      <c r="T858"/>
      <c r="U858"/>
    </row>
    <row r="859" spans="4:21" ht="15">
      <c r="D859"/>
      <c r="E859"/>
      <c r="L859"/>
      <c r="M859"/>
      <c r="T859"/>
      <c r="U859"/>
    </row>
    <row r="860" spans="4:21" ht="15">
      <c r="D860"/>
      <c r="E860"/>
      <c r="L860"/>
      <c r="M860"/>
      <c r="T860"/>
      <c r="U860"/>
    </row>
    <row r="861" spans="4:21" ht="15">
      <c r="D861"/>
      <c r="E861"/>
      <c r="L861"/>
      <c r="M861"/>
      <c r="T861"/>
      <c r="U861"/>
    </row>
    <row r="862" spans="4:21" ht="15">
      <c r="D862"/>
      <c r="E862"/>
      <c r="L862"/>
      <c r="M862"/>
      <c r="T862"/>
      <c r="U862"/>
    </row>
    <row r="863" spans="4:21" ht="15">
      <c r="D863"/>
      <c r="E863"/>
      <c r="L863"/>
      <c r="M863"/>
      <c r="T863"/>
      <c r="U863"/>
    </row>
    <row r="864" spans="4:21" ht="15">
      <c r="D864"/>
      <c r="E864"/>
      <c r="L864"/>
      <c r="M864"/>
      <c r="T864"/>
      <c r="U864"/>
    </row>
    <row r="865" spans="4:21" ht="15">
      <c r="D865"/>
      <c r="E865"/>
      <c r="L865"/>
      <c r="M865"/>
      <c r="T865"/>
      <c r="U865"/>
    </row>
    <row r="866" spans="4:21" ht="15">
      <c r="D866"/>
      <c r="E866"/>
      <c r="L866"/>
      <c r="M866"/>
      <c r="T866"/>
      <c r="U866"/>
    </row>
    <row r="867" spans="4:21" ht="15">
      <c r="D867"/>
      <c r="E867"/>
      <c r="L867"/>
      <c r="M867"/>
      <c r="T867"/>
      <c r="U867"/>
    </row>
    <row r="868" spans="4:21" ht="15">
      <c r="D868"/>
      <c r="E868"/>
      <c r="L868"/>
      <c r="M868"/>
      <c r="T868"/>
      <c r="U868"/>
    </row>
    <row r="869" spans="4:21" ht="15">
      <c r="D869"/>
      <c r="E869"/>
      <c r="L869"/>
      <c r="M869"/>
      <c r="T869"/>
      <c r="U869"/>
    </row>
    <row r="870" spans="4:21" ht="15">
      <c r="D870"/>
      <c r="E870"/>
      <c r="L870"/>
      <c r="M870"/>
      <c r="T870"/>
      <c r="U870"/>
    </row>
    <row r="871" spans="4:21" ht="15">
      <c r="D871"/>
      <c r="E871"/>
      <c r="L871"/>
      <c r="M871"/>
      <c r="T871"/>
      <c r="U871"/>
    </row>
    <row r="872" spans="4:21" ht="15">
      <c r="D872"/>
      <c r="E872"/>
      <c r="L872"/>
      <c r="M872"/>
      <c r="T872"/>
      <c r="U872"/>
    </row>
    <row r="873" spans="4:21" ht="15">
      <c r="D873"/>
      <c r="E873"/>
      <c r="L873"/>
      <c r="M873"/>
      <c r="T873"/>
      <c r="U873"/>
    </row>
    <row r="874" spans="4:21" ht="15">
      <c r="D874"/>
      <c r="E874"/>
      <c r="L874"/>
      <c r="M874"/>
      <c r="T874"/>
      <c r="U874"/>
    </row>
    <row r="875" spans="4:21" ht="15">
      <c r="D875"/>
      <c r="E875"/>
      <c r="L875"/>
      <c r="M875"/>
      <c r="T875"/>
      <c r="U875"/>
    </row>
    <row r="876" spans="4:21" ht="15">
      <c r="D876"/>
      <c r="E876"/>
      <c r="L876"/>
      <c r="M876"/>
      <c r="T876"/>
      <c r="U876"/>
    </row>
    <row r="877" spans="4:21" ht="15">
      <c r="D877"/>
      <c r="E877"/>
      <c r="L877"/>
      <c r="M877"/>
      <c r="T877"/>
      <c r="U877"/>
    </row>
    <row r="878" spans="4:21" ht="15">
      <c r="D878"/>
      <c r="E878"/>
      <c r="L878"/>
      <c r="M878"/>
      <c r="T878"/>
      <c r="U878"/>
    </row>
    <row r="879" spans="4:21" ht="15">
      <c r="D879"/>
      <c r="E879"/>
      <c r="L879"/>
      <c r="M879"/>
      <c r="T879"/>
      <c r="U879"/>
    </row>
    <row r="880" spans="4:21" ht="15">
      <c r="D880"/>
      <c r="E880"/>
      <c r="L880"/>
      <c r="M880"/>
      <c r="T880"/>
      <c r="U880"/>
    </row>
    <row r="881" spans="4:21" ht="15">
      <c r="D881"/>
      <c r="E881"/>
      <c r="L881"/>
      <c r="M881"/>
      <c r="T881"/>
      <c r="U881"/>
    </row>
    <row r="882" spans="4:21" ht="15">
      <c r="D882"/>
      <c r="E882"/>
      <c r="L882"/>
      <c r="M882"/>
      <c r="T882"/>
      <c r="U882"/>
    </row>
    <row r="883" spans="4:21" ht="15">
      <c r="D883"/>
      <c r="E883"/>
      <c r="L883"/>
      <c r="M883"/>
      <c r="T883"/>
      <c r="U883"/>
    </row>
    <row r="884" spans="4:21" ht="15">
      <c r="D884"/>
      <c r="E884"/>
      <c r="L884"/>
      <c r="M884"/>
      <c r="T884"/>
      <c r="U884"/>
    </row>
    <row r="885" spans="4:21" ht="15">
      <c r="D885"/>
      <c r="E885"/>
      <c r="L885"/>
      <c r="M885"/>
      <c r="T885"/>
      <c r="U885"/>
    </row>
    <row r="886" spans="4:21" ht="15">
      <c r="D886"/>
      <c r="E886"/>
      <c r="L886"/>
      <c r="M886"/>
      <c r="T886"/>
      <c r="U886"/>
    </row>
    <row r="887" spans="4:21" ht="15">
      <c r="D887"/>
      <c r="E887"/>
      <c r="L887"/>
      <c r="M887"/>
      <c r="T887"/>
      <c r="U887"/>
    </row>
    <row r="888" spans="4:21" ht="15">
      <c r="D888"/>
      <c r="E888"/>
      <c r="L888"/>
      <c r="M888"/>
      <c r="T888"/>
      <c r="U888"/>
    </row>
    <row r="889" spans="4:21" ht="15">
      <c r="D889"/>
      <c r="E889"/>
      <c r="L889"/>
      <c r="M889"/>
      <c r="T889"/>
      <c r="U889"/>
    </row>
    <row r="890" spans="4:21" ht="15">
      <c r="D890"/>
      <c r="E890"/>
      <c r="L890"/>
      <c r="M890"/>
      <c r="T890"/>
      <c r="U890"/>
    </row>
    <row r="891" spans="4:21" ht="15">
      <c r="D891"/>
      <c r="E891"/>
      <c r="L891"/>
      <c r="M891"/>
      <c r="T891"/>
      <c r="U891"/>
    </row>
    <row r="892" spans="4:21" ht="15">
      <c r="D892"/>
      <c r="E892"/>
      <c r="L892"/>
      <c r="M892"/>
      <c r="T892"/>
      <c r="U892"/>
    </row>
    <row r="893" spans="4:21" ht="15">
      <c r="D893"/>
      <c r="E893"/>
      <c r="L893"/>
      <c r="M893"/>
      <c r="T893"/>
      <c r="U893"/>
    </row>
    <row r="894" spans="4:21" ht="15">
      <c r="D894"/>
      <c r="E894"/>
      <c r="L894"/>
      <c r="M894"/>
      <c r="T894"/>
      <c r="U894"/>
    </row>
    <row r="895" spans="4:21" ht="15">
      <c r="D895"/>
      <c r="E895"/>
      <c r="L895"/>
      <c r="M895"/>
      <c r="T895"/>
      <c r="U895"/>
    </row>
    <row r="896" spans="4:21" ht="15">
      <c r="D896"/>
      <c r="E896"/>
      <c r="L896"/>
      <c r="M896"/>
      <c r="T896"/>
      <c r="U896"/>
    </row>
    <row r="897" spans="4:21" ht="15">
      <c r="D897"/>
      <c r="E897"/>
      <c r="L897"/>
      <c r="M897"/>
      <c r="T897"/>
      <c r="U897"/>
    </row>
    <row r="898" spans="4:21" ht="15">
      <c r="D898"/>
      <c r="E898"/>
      <c r="L898"/>
      <c r="M898"/>
      <c r="T898"/>
      <c r="U898"/>
    </row>
    <row r="899" spans="4:21" ht="15">
      <c r="D899"/>
      <c r="E899"/>
      <c r="L899"/>
      <c r="M899"/>
      <c r="T899"/>
      <c r="U899"/>
    </row>
    <row r="900" spans="4:21" ht="15">
      <c r="D900"/>
      <c r="E900"/>
      <c r="L900"/>
      <c r="M900"/>
      <c r="T900"/>
      <c r="U900"/>
    </row>
    <row r="901" spans="4:21" ht="15">
      <c r="D901"/>
      <c r="E901"/>
      <c r="L901"/>
      <c r="M901"/>
      <c r="T901"/>
      <c r="U901"/>
    </row>
    <row r="902" spans="4:21" ht="15">
      <c r="D902"/>
      <c r="E902"/>
      <c r="L902"/>
      <c r="M902"/>
      <c r="T902"/>
      <c r="U902"/>
    </row>
    <row r="903" spans="4:21" ht="15">
      <c r="D903"/>
      <c r="E903"/>
      <c r="L903"/>
      <c r="M903"/>
      <c r="T903"/>
      <c r="U903"/>
    </row>
    <row r="904" spans="4:21" ht="15">
      <c r="D904"/>
      <c r="E904"/>
      <c r="L904"/>
      <c r="M904"/>
      <c r="T904"/>
      <c r="U904"/>
    </row>
    <row r="905" spans="4:21" ht="15">
      <c r="D905"/>
      <c r="E905"/>
      <c r="L905"/>
      <c r="M905"/>
      <c r="T905"/>
      <c r="U905"/>
    </row>
    <row r="906" spans="4:21" ht="15">
      <c r="D906"/>
      <c r="E906"/>
      <c r="L906"/>
      <c r="M906"/>
      <c r="T906"/>
      <c r="U906"/>
    </row>
    <row r="907" spans="4:21" ht="15">
      <c r="D907"/>
      <c r="E907"/>
      <c r="L907"/>
      <c r="M907"/>
      <c r="T907"/>
      <c r="U907"/>
    </row>
    <row r="908" spans="4:21" ht="15">
      <c r="D908"/>
      <c r="E908"/>
      <c r="L908"/>
      <c r="M908"/>
      <c r="T908"/>
      <c r="U908"/>
    </row>
    <row r="909" spans="4:21" ht="15">
      <c r="D909"/>
      <c r="E909"/>
      <c r="L909"/>
      <c r="M909"/>
      <c r="T909"/>
      <c r="U909"/>
    </row>
    <row r="910" spans="4:21" ht="15">
      <c r="D910"/>
      <c r="E910"/>
      <c r="L910"/>
      <c r="M910"/>
      <c r="T910"/>
      <c r="U910"/>
    </row>
    <row r="911" spans="4:21" ht="15">
      <c r="D911"/>
      <c r="E911"/>
      <c r="L911"/>
      <c r="M911"/>
      <c r="T911"/>
      <c r="U911"/>
    </row>
    <row r="912" spans="4:21" ht="15">
      <c r="D912"/>
      <c r="E912"/>
      <c r="L912"/>
      <c r="M912"/>
      <c r="T912"/>
      <c r="U912"/>
    </row>
    <row r="913" spans="4:21" ht="15">
      <c r="D913"/>
      <c r="E913"/>
      <c r="L913"/>
      <c r="M913"/>
      <c r="T913"/>
      <c r="U913"/>
    </row>
    <row r="914" spans="4:21" ht="15">
      <c r="D914"/>
      <c r="E914"/>
      <c r="L914"/>
      <c r="M914"/>
      <c r="T914"/>
      <c r="U914"/>
    </row>
    <row r="915" spans="4:21" ht="15">
      <c r="D915"/>
      <c r="E915"/>
      <c r="L915"/>
      <c r="M915"/>
      <c r="T915"/>
      <c r="U915"/>
    </row>
    <row r="916" spans="4:21" ht="15">
      <c r="D916"/>
      <c r="E916"/>
      <c r="L916"/>
      <c r="M916"/>
      <c r="T916"/>
      <c r="U916"/>
    </row>
    <row r="917" spans="4:21" ht="15">
      <c r="D917"/>
      <c r="E917"/>
      <c r="L917"/>
      <c r="M917"/>
      <c r="T917"/>
      <c r="U917"/>
    </row>
    <row r="918" spans="4:21" ht="15">
      <c r="D918"/>
      <c r="E918"/>
      <c r="L918"/>
      <c r="M918"/>
      <c r="T918"/>
      <c r="U918"/>
    </row>
    <row r="919" spans="4:21" ht="15">
      <c r="D919"/>
      <c r="E919"/>
      <c r="L919"/>
      <c r="M919"/>
      <c r="T919"/>
      <c r="U919"/>
    </row>
    <row r="920" spans="4:21" ht="15">
      <c r="D920"/>
      <c r="E920"/>
      <c r="L920"/>
      <c r="M920"/>
      <c r="T920"/>
      <c r="U920"/>
    </row>
    <row r="921" spans="4:21" ht="15">
      <c r="D921"/>
      <c r="E921"/>
      <c r="L921"/>
      <c r="M921"/>
      <c r="T921"/>
      <c r="U921"/>
    </row>
    <row r="922" spans="4:21" ht="15">
      <c r="D922"/>
      <c r="E922"/>
      <c r="L922"/>
      <c r="M922"/>
      <c r="T922"/>
      <c r="U922"/>
    </row>
    <row r="923" spans="4:21" ht="15">
      <c r="D923"/>
      <c r="E923"/>
      <c r="L923"/>
      <c r="M923"/>
      <c r="T923"/>
      <c r="U923"/>
    </row>
    <row r="924" spans="4:21" ht="15">
      <c r="D924"/>
      <c r="E924"/>
      <c r="L924"/>
      <c r="M924"/>
      <c r="T924"/>
      <c r="U924"/>
    </row>
    <row r="925" spans="4:21" ht="15">
      <c r="D925"/>
      <c r="E925"/>
      <c r="L925"/>
      <c r="M925"/>
      <c r="T925"/>
      <c r="U925"/>
    </row>
    <row r="926" spans="4:21" ht="15">
      <c r="D926"/>
      <c r="E926"/>
      <c r="L926"/>
      <c r="M926"/>
      <c r="T926"/>
      <c r="U926"/>
    </row>
    <row r="927" spans="4:21" ht="15">
      <c r="D927"/>
      <c r="E927"/>
      <c r="L927"/>
      <c r="M927"/>
      <c r="T927"/>
      <c r="U927"/>
    </row>
    <row r="928" spans="4:21" ht="15">
      <c r="D928"/>
      <c r="E928"/>
      <c r="L928"/>
      <c r="M928"/>
      <c r="T928"/>
      <c r="U928"/>
    </row>
    <row r="929" spans="4:21" ht="15">
      <c r="D929"/>
      <c r="E929"/>
      <c r="L929"/>
      <c r="M929"/>
      <c r="T929"/>
      <c r="U929"/>
    </row>
    <row r="930" spans="4:21" ht="15">
      <c r="D930"/>
      <c r="E930"/>
      <c r="L930"/>
      <c r="M930"/>
      <c r="T930"/>
      <c r="U930"/>
    </row>
    <row r="931" spans="4:21" ht="15">
      <c r="D931"/>
      <c r="E931"/>
      <c r="L931"/>
      <c r="M931"/>
      <c r="T931"/>
      <c r="U931"/>
    </row>
    <row r="932" spans="4:21" ht="15">
      <c r="D932"/>
      <c r="E932"/>
      <c r="L932"/>
      <c r="M932"/>
      <c r="T932"/>
      <c r="U932"/>
    </row>
    <row r="933" spans="4:21" ht="15">
      <c r="D933"/>
      <c r="E933"/>
      <c r="L933"/>
      <c r="M933"/>
      <c r="T933"/>
      <c r="U933"/>
    </row>
    <row r="934" spans="4:21" ht="15">
      <c r="D934"/>
      <c r="E934"/>
      <c r="L934"/>
      <c r="M934"/>
      <c r="T934"/>
      <c r="U934"/>
    </row>
    <row r="935" spans="4:21" ht="15">
      <c r="D935"/>
      <c r="E935"/>
      <c r="L935"/>
      <c r="M935"/>
      <c r="T935"/>
      <c r="U935"/>
    </row>
    <row r="936" spans="4:21" ht="15">
      <c r="D936"/>
      <c r="E936"/>
      <c r="L936"/>
      <c r="M936"/>
      <c r="T936"/>
      <c r="U936"/>
    </row>
    <row r="937" spans="4:21" ht="15">
      <c r="D937"/>
      <c r="E937"/>
      <c r="L937"/>
      <c r="M937"/>
      <c r="T937"/>
      <c r="U937"/>
    </row>
    <row r="938" spans="4:21" ht="15">
      <c r="D938"/>
      <c r="E938"/>
      <c r="L938"/>
      <c r="M938"/>
      <c r="T938"/>
      <c r="U938"/>
    </row>
    <row r="939" spans="4:21" ht="15">
      <c r="D939"/>
      <c r="E939"/>
      <c r="L939"/>
      <c r="M939"/>
      <c r="T939"/>
      <c r="U939"/>
    </row>
    <row r="940" spans="4:21" ht="15">
      <c r="D940"/>
      <c r="E940"/>
      <c r="L940"/>
      <c r="M940"/>
      <c r="T940"/>
      <c r="U940"/>
    </row>
    <row r="941" spans="4:21" ht="15">
      <c r="D941"/>
      <c r="E941"/>
      <c r="L941"/>
      <c r="M941"/>
      <c r="T941"/>
      <c r="U941"/>
    </row>
    <row r="942" spans="4:21" ht="15">
      <c r="D942"/>
      <c r="E942"/>
      <c r="L942"/>
      <c r="M942"/>
      <c r="T942"/>
      <c r="U942"/>
    </row>
    <row r="943" spans="4:21" ht="15">
      <c r="D943"/>
      <c r="E943"/>
      <c r="L943"/>
      <c r="M943"/>
      <c r="T943"/>
      <c r="U943"/>
    </row>
    <row r="944" spans="4:21" ht="15">
      <c r="D944"/>
      <c r="E944"/>
      <c r="L944"/>
      <c r="M944"/>
      <c r="T944"/>
      <c r="U944"/>
    </row>
    <row r="945" spans="4:21" ht="15">
      <c r="D945"/>
      <c r="E945"/>
      <c r="L945"/>
      <c r="M945"/>
      <c r="T945"/>
      <c r="U945"/>
    </row>
    <row r="946" spans="4:21" ht="15">
      <c r="D946"/>
      <c r="E946"/>
      <c r="L946"/>
      <c r="M946"/>
      <c r="T946"/>
      <c r="U946"/>
    </row>
    <row r="947" spans="4:21" ht="15">
      <c r="D947"/>
      <c r="E947"/>
      <c r="L947"/>
      <c r="M947"/>
      <c r="T947"/>
      <c r="U947"/>
    </row>
    <row r="948" spans="4:21" ht="15">
      <c r="D948"/>
      <c r="E948"/>
      <c r="L948"/>
      <c r="M948"/>
      <c r="T948"/>
      <c r="U948"/>
    </row>
    <row r="949" spans="4:21" ht="15">
      <c r="D949"/>
      <c r="E949"/>
      <c r="L949"/>
      <c r="M949"/>
      <c r="T949"/>
      <c r="U949"/>
    </row>
    <row r="950" spans="4:21" ht="15">
      <c r="D950"/>
      <c r="E950"/>
      <c r="L950"/>
      <c r="M950"/>
      <c r="T950"/>
      <c r="U950"/>
    </row>
    <row r="951" spans="4:21" ht="15">
      <c r="D951"/>
      <c r="E951"/>
      <c r="L951"/>
      <c r="M951"/>
      <c r="T951"/>
      <c r="U951"/>
    </row>
    <row r="952" spans="4:21" ht="15">
      <c r="D952"/>
      <c r="E952"/>
      <c r="L952"/>
      <c r="M952"/>
      <c r="T952"/>
      <c r="U952"/>
    </row>
    <row r="953" spans="4:21" ht="15">
      <c r="D953"/>
      <c r="E953"/>
      <c r="L953"/>
      <c r="M953"/>
      <c r="T953"/>
      <c r="U953"/>
    </row>
    <row r="954" spans="4:21" ht="15">
      <c r="D954"/>
      <c r="E954"/>
      <c r="L954"/>
      <c r="M954"/>
      <c r="T954"/>
      <c r="U954"/>
    </row>
    <row r="955" spans="4:21" ht="15">
      <c r="D955"/>
      <c r="E955"/>
      <c r="L955"/>
      <c r="M955"/>
      <c r="T955"/>
      <c r="U955"/>
    </row>
    <row r="956" spans="4:21" ht="15">
      <c r="D956"/>
      <c r="E956"/>
      <c r="L956"/>
      <c r="M956"/>
      <c r="T956"/>
      <c r="U956"/>
    </row>
    <row r="957" spans="4:21" ht="15">
      <c r="D957"/>
      <c r="E957"/>
      <c r="L957"/>
      <c r="M957"/>
      <c r="T957"/>
      <c r="U957"/>
    </row>
    <row r="958" spans="4:21" ht="15">
      <c r="D958"/>
      <c r="E958"/>
      <c r="L958"/>
      <c r="M958"/>
      <c r="T958"/>
      <c r="U958"/>
    </row>
    <row r="959" spans="4:21" ht="15">
      <c r="D959"/>
      <c r="E959"/>
      <c r="L959"/>
      <c r="M959"/>
      <c r="T959"/>
      <c r="U959"/>
    </row>
    <row r="960" spans="4:21" ht="15">
      <c r="D960"/>
      <c r="E960"/>
      <c r="L960"/>
      <c r="M960"/>
      <c r="T960"/>
      <c r="U960"/>
    </row>
    <row r="961" spans="4:21" ht="15">
      <c r="D961"/>
      <c r="E961"/>
      <c r="L961"/>
      <c r="M961"/>
      <c r="T961"/>
      <c r="U961"/>
    </row>
    <row r="962" spans="4:21" ht="15">
      <c r="D962"/>
      <c r="E962"/>
      <c r="L962"/>
      <c r="M962"/>
      <c r="T962"/>
      <c r="U962"/>
    </row>
    <row r="963" spans="4:21" ht="15">
      <c r="D963"/>
      <c r="E963"/>
      <c r="L963"/>
      <c r="M963"/>
      <c r="T963"/>
      <c r="U963"/>
    </row>
    <row r="964" spans="4:21" ht="15">
      <c r="D964"/>
      <c r="E964"/>
      <c r="L964"/>
      <c r="M964"/>
      <c r="T964"/>
      <c r="U964"/>
    </row>
    <row r="965" spans="4:21" ht="15">
      <c r="D965"/>
      <c r="E965"/>
      <c r="L965"/>
      <c r="M965"/>
      <c r="T965"/>
      <c r="U965"/>
    </row>
    <row r="966" spans="4:21" ht="15">
      <c r="D966"/>
      <c r="E966"/>
      <c r="L966"/>
      <c r="M966"/>
      <c r="T966"/>
      <c r="U966"/>
    </row>
    <row r="967" spans="4:21" ht="15">
      <c r="D967"/>
      <c r="E967"/>
      <c r="L967"/>
      <c r="M967"/>
      <c r="T967"/>
      <c r="U967"/>
    </row>
    <row r="968" spans="4:21" ht="15">
      <c r="D968"/>
      <c r="E968"/>
      <c r="L968"/>
      <c r="M968"/>
      <c r="T968"/>
      <c r="U968"/>
    </row>
    <row r="969" spans="4:21" ht="15">
      <c r="D969"/>
      <c r="E969"/>
      <c r="L969"/>
      <c r="M969"/>
      <c r="T969"/>
      <c r="U969"/>
    </row>
    <row r="970" spans="4:21" ht="15">
      <c r="D970"/>
      <c r="E970"/>
      <c r="L970"/>
      <c r="M970"/>
      <c r="T970"/>
      <c r="U970"/>
    </row>
    <row r="971" spans="4:21" ht="15">
      <c r="D971"/>
      <c r="E971"/>
      <c r="L971"/>
      <c r="M971"/>
      <c r="T971"/>
      <c r="U971"/>
    </row>
    <row r="972" spans="4:21" ht="15">
      <c r="D972"/>
      <c r="E972"/>
      <c r="L972"/>
      <c r="M972"/>
      <c r="T972"/>
      <c r="U972"/>
    </row>
    <row r="973" spans="4:21" ht="15">
      <c r="D973"/>
      <c r="E973"/>
      <c r="L973"/>
      <c r="M973"/>
      <c r="T973"/>
      <c r="U973"/>
    </row>
    <row r="974" spans="4:21" ht="15">
      <c r="D974"/>
      <c r="E974"/>
      <c r="L974"/>
      <c r="M974"/>
      <c r="T974"/>
      <c r="U974"/>
    </row>
    <row r="975" spans="4:21" ht="15">
      <c r="D975"/>
      <c r="E975"/>
      <c r="L975"/>
      <c r="M975"/>
      <c r="T975"/>
      <c r="U975"/>
    </row>
    <row r="976" spans="4:21" ht="15">
      <c r="D976"/>
      <c r="E976"/>
      <c r="L976"/>
      <c r="M976"/>
      <c r="T976"/>
      <c r="U976"/>
    </row>
    <row r="977" spans="4:21" ht="15">
      <c r="D977"/>
      <c r="E977"/>
      <c r="L977"/>
      <c r="M977"/>
      <c r="T977"/>
      <c r="U977"/>
    </row>
    <row r="978" spans="4:21" ht="15">
      <c r="D978"/>
      <c r="E978"/>
      <c r="L978"/>
      <c r="M978"/>
      <c r="T978"/>
      <c r="U978"/>
    </row>
    <row r="979" spans="4:21" ht="15">
      <c r="D979"/>
      <c r="E979"/>
      <c r="L979"/>
      <c r="M979"/>
      <c r="T979"/>
      <c r="U979"/>
    </row>
    <row r="980" spans="4:21" ht="15">
      <c r="D980"/>
      <c r="E980"/>
      <c r="L980"/>
      <c r="M980"/>
      <c r="T980"/>
      <c r="U980"/>
    </row>
    <row r="981" spans="4:21" ht="15">
      <c r="D981"/>
      <c r="E981"/>
      <c r="L981"/>
      <c r="M981"/>
      <c r="T981"/>
      <c r="U981"/>
    </row>
    <row r="982" spans="4:21" ht="15">
      <c r="D982"/>
      <c r="E982"/>
      <c r="L982"/>
      <c r="M982"/>
      <c r="T982"/>
      <c r="U982"/>
    </row>
    <row r="983" spans="4:21" ht="15">
      <c r="D983"/>
      <c r="E983"/>
      <c r="L983"/>
      <c r="M983"/>
      <c r="T983"/>
      <c r="U983"/>
    </row>
    <row r="984" spans="4:21" ht="15">
      <c r="D984"/>
      <c r="E984"/>
      <c r="L984"/>
      <c r="M984"/>
      <c r="T984"/>
      <c r="U984"/>
    </row>
    <row r="985" spans="4:21" ht="15">
      <c r="D985"/>
      <c r="E985"/>
      <c r="L985"/>
      <c r="M985"/>
      <c r="T985"/>
      <c r="U985"/>
    </row>
    <row r="986" spans="4:21" ht="15">
      <c r="D986"/>
      <c r="E986"/>
      <c r="L986"/>
      <c r="M986"/>
      <c r="T986"/>
      <c r="U986"/>
    </row>
    <row r="987" spans="4:21" ht="15">
      <c r="D987"/>
      <c r="E987"/>
      <c r="L987"/>
      <c r="M987"/>
      <c r="T987"/>
      <c r="U987"/>
    </row>
    <row r="988" spans="4:21" ht="15">
      <c r="D988"/>
      <c r="E988"/>
      <c r="L988"/>
      <c r="M988"/>
      <c r="T988"/>
      <c r="U988"/>
    </row>
    <row r="989" spans="4:21" ht="15">
      <c r="D989"/>
      <c r="E989"/>
      <c r="L989"/>
      <c r="M989"/>
      <c r="T989"/>
      <c r="U989"/>
    </row>
    <row r="990" spans="4:21" ht="15">
      <c r="D990"/>
      <c r="E990"/>
      <c r="L990"/>
      <c r="M990"/>
      <c r="T990"/>
      <c r="U990"/>
    </row>
    <row r="991" spans="4:21" ht="15">
      <c r="D991"/>
      <c r="E991"/>
      <c r="L991"/>
      <c r="M991"/>
      <c r="T991"/>
      <c r="U991"/>
    </row>
    <row r="992" spans="4:21" ht="15">
      <c r="D992"/>
      <c r="E992"/>
      <c r="L992"/>
      <c r="M992"/>
      <c r="T992"/>
      <c r="U992"/>
    </row>
    <row r="993" spans="4:21" ht="15">
      <c r="D993"/>
      <c r="E993"/>
      <c r="L993"/>
      <c r="M993"/>
      <c r="T993"/>
      <c r="U993"/>
    </row>
    <row r="994" spans="4:21" ht="15">
      <c r="D994"/>
      <c r="E994"/>
      <c r="L994"/>
      <c r="M994"/>
      <c r="T994"/>
      <c r="U994"/>
    </row>
    <row r="995" spans="4:21" ht="15">
      <c r="D995"/>
      <c r="E995"/>
      <c r="L995"/>
      <c r="M995"/>
      <c r="T995"/>
      <c r="U995"/>
    </row>
    <row r="996" spans="4:21" ht="15">
      <c r="D996"/>
      <c r="E996"/>
      <c r="L996"/>
      <c r="M996"/>
      <c r="T996"/>
      <c r="U996"/>
    </row>
    <row r="997" spans="4:21" ht="15">
      <c r="D997"/>
      <c r="E997"/>
      <c r="L997"/>
      <c r="M997"/>
      <c r="T997"/>
      <c r="U997"/>
    </row>
    <row r="998" spans="4:21" ht="15">
      <c r="D998"/>
      <c r="E998"/>
      <c r="L998"/>
      <c r="M998"/>
      <c r="T998"/>
      <c r="U998"/>
    </row>
    <row r="999" spans="4:21" ht="15">
      <c r="D999"/>
      <c r="E999"/>
      <c r="L999"/>
      <c r="M999"/>
      <c r="T999"/>
      <c r="U999"/>
    </row>
    <row r="1000" spans="4:21" ht="15">
      <c r="D1000"/>
      <c r="E1000"/>
      <c r="L1000"/>
      <c r="M1000"/>
      <c r="T1000"/>
      <c r="U1000"/>
    </row>
    <row r="1001" spans="4:21" ht="15">
      <c r="D1001"/>
      <c r="E1001"/>
      <c r="L1001"/>
      <c r="M1001"/>
      <c r="T1001"/>
      <c r="U1001"/>
    </row>
    <row r="1002" spans="4:21" ht="15">
      <c r="D1002"/>
      <c r="E1002"/>
      <c r="L1002"/>
      <c r="M1002"/>
      <c r="T1002"/>
      <c r="U1002"/>
    </row>
    <row r="1003" spans="4:21" ht="15">
      <c r="D1003"/>
      <c r="E1003"/>
      <c r="L1003"/>
      <c r="M1003"/>
      <c r="T1003"/>
      <c r="U1003"/>
    </row>
    <row r="1004" spans="4:21" ht="15">
      <c r="D1004"/>
      <c r="E1004"/>
      <c r="L1004"/>
      <c r="M1004"/>
      <c r="T1004"/>
      <c r="U1004"/>
    </row>
    <row r="1005" spans="4:21" ht="15">
      <c r="D1005"/>
      <c r="E1005"/>
      <c r="L1005"/>
      <c r="M1005"/>
      <c r="T1005"/>
      <c r="U1005"/>
    </row>
    <row r="1006" spans="4:21" ht="15">
      <c r="D1006"/>
      <c r="E1006"/>
      <c r="L1006"/>
      <c r="M1006"/>
      <c r="T1006"/>
      <c r="U1006"/>
    </row>
    <row r="1007" spans="4:21" ht="15">
      <c r="D1007"/>
      <c r="E1007"/>
      <c r="L1007"/>
      <c r="M1007"/>
      <c r="T1007"/>
      <c r="U1007"/>
    </row>
    <row r="1008" spans="4:21" ht="15">
      <c r="D1008"/>
      <c r="E1008"/>
      <c r="L1008"/>
      <c r="M1008"/>
      <c r="T1008"/>
      <c r="U1008"/>
    </row>
    <row r="1009" spans="4:21" ht="15">
      <c r="D1009"/>
      <c r="E1009"/>
      <c r="L1009"/>
      <c r="M1009"/>
      <c r="T1009"/>
      <c r="U1009"/>
    </row>
    <row r="1010" spans="4:21" ht="15">
      <c r="D1010"/>
      <c r="E1010"/>
      <c r="L1010"/>
      <c r="M1010"/>
      <c r="T1010"/>
      <c r="U1010"/>
    </row>
    <row r="1011" spans="4:21" ht="15">
      <c r="D1011"/>
      <c r="E1011"/>
      <c r="L1011"/>
      <c r="M1011"/>
      <c r="T1011"/>
      <c r="U1011"/>
    </row>
    <row r="1012" spans="4:21" ht="15">
      <c r="D1012"/>
      <c r="E1012"/>
      <c r="L1012"/>
      <c r="M1012"/>
      <c r="T1012"/>
      <c r="U1012"/>
    </row>
    <row r="1013" spans="4:21" ht="15">
      <c r="D1013"/>
      <c r="E1013"/>
      <c r="L1013"/>
      <c r="M1013"/>
      <c r="T1013"/>
      <c r="U1013"/>
    </row>
    <row r="1014" spans="4:21" ht="15">
      <c r="D1014"/>
      <c r="E1014"/>
      <c r="L1014"/>
      <c r="M1014"/>
      <c r="T1014"/>
      <c r="U1014"/>
    </row>
    <row r="1015" spans="4:21" ht="15">
      <c r="D1015"/>
      <c r="E1015"/>
      <c r="L1015"/>
      <c r="M1015"/>
      <c r="T1015"/>
      <c r="U1015"/>
    </row>
    <row r="1016" spans="4:21" ht="15">
      <c r="D1016"/>
      <c r="E1016"/>
      <c r="L1016"/>
      <c r="M1016"/>
      <c r="T1016"/>
      <c r="U1016"/>
    </row>
    <row r="1017" spans="4:21" ht="15">
      <c r="D1017"/>
      <c r="E1017"/>
      <c r="L1017"/>
      <c r="M1017"/>
      <c r="T1017"/>
      <c r="U1017"/>
    </row>
    <row r="1018" spans="4:21" ht="15">
      <c r="D1018"/>
      <c r="E1018"/>
      <c r="L1018"/>
      <c r="M1018"/>
      <c r="T1018"/>
      <c r="U1018"/>
    </row>
    <row r="1019" spans="4:21" ht="15">
      <c r="D1019"/>
      <c r="E1019"/>
      <c r="L1019"/>
      <c r="M1019"/>
      <c r="T1019"/>
      <c r="U1019"/>
    </row>
    <row r="1020" spans="4:21" ht="15">
      <c r="D1020"/>
      <c r="E1020"/>
      <c r="L1020"/>
      <c r="M1020"/>
      <c r="T1020"/>
      <c r="U1020"/>
    </row>
    <row r="1021" spans="4:21" ht="15">
      <c r="D1021"/>
      <c r="E1021"/>
      <c r="L1021"/>
      <c r="M1021"/>
      <c r="T1021"/>
      <c r="U1021"/>
    </row>
    <row r="1022" spans="4:21" ht="15">
      <c r="D1022"/>
      <c r="E1022"/>
      <c r="L1022"/>
      <c r="M1022"/>
      <c r="T1022"/>
      <c r="U1022"/>
    </row>
    <row r="1023" spans="4:21" ht="15">
      <c r="D1023"/>
      <c r="E1023"/>
      <c r="L1023"/>
      <c r="M1023"/>
      <c r="T1023"/>
      <c r="U1023"/>
    </row>
    <row r="1024" spans="4:21" ht="15">
      <c r="D1024"/>
      <c r="E1024"/>
      <c r="L1024"/>
      <c r="M1024"/>
      <c r="T1024"/>
      <c r="U1024"/>
    </row>
    <row r="1025" spans="4:21" ht="15">
      <c r="D1025"/>
      <c r="E1025"/>
      <c r="L1025"/>
      <c r="M1025"/>
      <c r="T1025"/>
      <c r="U1025"/>
    </row>
    <row r="1026" spans="4:21" ht="15">
      <c r="D1026"/>
      <c r="E1026"/>
      <c r="L1026"/>
      <c r="M1026"/>
      <c r="T1026"/>
      <c r="U1026"/>
    </row>
    <row r="1027" spans="4:21" ht="15">
      <c r="D1027"/>
      <c r="E1027"/>
      <c r="L1027"/>
      <c r="M1027"/>
      <c r="T1027"/>
      <c r="U1027"/>
    </row>
    <row r="1028" spans="4:21" ht="15">
      <c r="D1028"/>
      <c r="E1028"/>
      <c r="L1028"/>
      <c r="M1028"/>
      <c r="T1028"/>
      <c r="U1028"/>
    </row>
    <row r="1029" spans="4:21" ht="15">
      <c r="D1029"/>
      <c r="E1029"/>
      <c r="L1029"/>
      <c r="M1029"/>
      <c r="T1029"/>
      <c r="U1029"/>
    </row>
    <row r="1030" spans="4:21" ht="15">
      <c r="D1030"/>
      <c r="E1030"/>
      <c r="L1030"/>
      <c r="M1030"/>
      <c r="T1030"/>
      <c r="U1030"/>
    </row>
    <row r="1031" spans="4:21" ht="15">
      <c r="D1031"/>
      <c r="E1031"/>
      <c r="L1031"/>
      <c r="M1031"/>
      <c r="T1031"/>
      <c r="U1031"/>
    </row>
    <row r="1032" spans="4:21" ht="15">
      <c r="D1032"/>
      <c r="E1032"/>
      <c r="L1032"/>
      <c r="M1032"/>
      <c r="T1032"/>
      <c r="U1032"/>
    </row>
    <row r="1033" spans="4:21" ht="15">
      <c r="D1033"/>
      <c r="E1033"/>
      <c r="L1033"/>
      <c r="M1033"/>
      <c r="T1033"/>
      <c r="U1033"/>
    </row>
    <row r="1034" spans="4:21" ht="15">
      <c r="D1034"/>
      <c r="E1034"/>
      <c r="L1034"/>
      <c r="M1034"/>
      <c r="T1034"/>
      <c r="U1034"/>
    </row>
    <row r="1035" spans="4:21" ht="15">
      <c r="D1035"/>
      <c r="E1035"/>
      <c r="L1035"/>
      <c r="M1035"/>
      <c r="T1035"/>
      <c r="U1035"/>
    </row>
    <row r="1036" spans="4:21" ht="15">
      <c r="D1036"/>
      <c r="E1036"/>
      <c r="L1036"/>
      <c r="M1036"/>
      <c r="T1036"/>
      <c r="U1036"/>
    </row>
    <row r="1037" spans="4:21" ht="15">
      <c r="D1037"/>
      <c r="E1037"/>
      <c r="L1037"/>
      <c r="M1037"/>
      <c r="T1037"/>
      <c r="U1037"/>
    </row>
    <row r="1038" spans="4:21" ht="15">
      <c r="D1038"/>
      <c r="E1038"/>
      <c r="L1038"/>
      <c r="M1038"/>
      <c r="T1038"/>
      <c r="U1038"/>
    </row>
    <row r="1039" spans="4:21" ht="15">
      <c r="D1039"/>
      <c r="E1039"/>
      <c r="L1039"/>
      <c r="M1039"/>
      <c r="T1039"/>
      <c r="U1039"/>
    </row>
    <row r="1040" spans="4:21" ht="15">
      <c r="D1040"/>
      <c r="E1040"/>
      <c r="L1040"/>
      <c r="M1040"/>
      <c r="T1040"/>
      <c r="U1040"/>
    </row>
    <row r="1041" spans="4:21" ht="15">
      <c r="D1041"/>
      <c r="E1041"/>
      <c r="L1041"/>
      <c r="M1041"/>
      <c r="T1041"/>
      <c r="U1041"/>
    </row>
    <row r="1042" spans="4:21" ht="15">
      <c r="D1042"/>
      <c r="E1042"/>
      <c r="L1042"/>
      <c r="M1042"/>
      <c r="T1042"/>
      <c r="U1042"/>
    </row>
    <row r="1043" spans="4:21" ht="15">
      <c r="D1043"/>
      <c r="E1043"/>
      <c r="L1043"/>
      <c r="M1043"/>
      <c r="T1043"/>
      <c r="U1043"/>
    </row>
    <row r="1044" spans="4:21" ht="15">
      <c r="D1044"/>
      <c r="E1044"/>
      <c r="L1044"/>
      <c r="M1044"/>
      <c r="T1044"/>
      <c r="U1044"/>
    </row>
    <row r="1045" spans="4:21" ht="15">
      <c r="D1045"/>
      <c r="E1045"/>
      <c r="L1045"/>
      <c r="M1045"/>
      <c r="T1045"/>
      <c r="U1045"/>
    </row>
    <row r="1046" spans="4:21" ht="15">
      <c r="D1046"/>
      <c r="E1046"/>
      <c r="L1046"/>
      <c r="M1046"/>
      <c r="T1046"/>
      <c r="U1046"/>
    </row>
    <row r="1047" spans="4:21" ht="15">
      <c r="D1047"/>
      <c r="E1047"/>
      <c r="L1047"/>
      <c r="M1047"/>
      <c r="T1047"/>
      <c r="U1047"/>
    </row>
    <row r="1048" spans="4:21" ht="15">
      <c r="D1048"/>
      <c r="E1048"/>
      <c r="L1048"/>
      <c r="M1048"/>
      <c r="T1048"/>
      <c r="U1048"/>
    </row>
    <row r="1049" spans="4:21" ht="15">
      <c r="D1049"/>
      <c r="E1049"/>
      <c r="L1049"/>
      <c r="M1049"/>
      <c r="T1049"/>
      <c r="U1049"/>
    </row>
    <row r="1050" spans="4:21" ht="15">
      <c r="D1050"/>
      <c r="E1050"/>
      <c r="L1050"/>
      <c r="M1050"/>
      <c r="T1050"/>
      <c r="U1050"/>
    </row>
    <row r="1051" spans="4:21" ht="15">
      <c r="D1051"/>
      <c r="E1051"/>
      <c r="L1051"/>
      <c r="M1051"/>
      <c r="T1051"/>
      <c r="U1051"/>
    </row>
    <row r="1052" spans="4:21" ht="15">
      <c r="D1052"/>
      <c r="E1052"/>
      <c r="L1052"/>
      <c r="M1052"/>
      <c r="T1052"/>
      <c r="U1052"/>
    </row>
    <row r="1053" spans="4:21" ht="15">
      <c r="D1053"/>
      <c r="E1053"/>
      <c r="L1053"/>
      <c r="M1053"/>
      <c r="T1053"/>
      <c r="U1053"/>
    </row>
    <row r="1054" spans="4:21" ht="15">
      <c r="D1054"/>
      <c r="E1054"/>
      <c r="L1054"/>
      <c r="M1054"/>
      <c r="T1054"/>
      <c r="U1054"/>
    </row>
    <row r="1055" spans="4:21" ht="15">
      <c r="D1055"/>
      <c r="E1055"/>
      <c r="L1055"/>
      <c r="M1055"/>
      <c r="T1055"/>
      <c r="U1055"/>
    </row>
    <row r="1056" spans="4:21" ht="15">
      <c r="D1056"/>
      <c r="E1056"/>
      <c r="L1056"/>
      <c r="M1056"/>
      <c r="T1056"/>
      <c r="U1056"/>
    </row>
    <row r="1057" spans="4:21" ht="15">
      <c r="D1057"/>
      <c r="E1057"/>
      <c r="L1057"/>
      <c r="M1057"/>
      <c r="T1057"/>
      <c r="U1057"/>
    </row>
    <row r="1058" spans="4:21" ht="15">
      <c r="D1058"/>
      <c r="E1058"/>
      <c r="L1058"/>
      <c r="M1058"/>
      <c r="T1058"/>
      <c r="U1058"/>
    </row>
    <row r="1059" spans="4:21" ht="15">
      <c r="D1059"/>
      <c r="E1059"/>
      <c r="L1059"/>
      <c r="M1059"/>
      <c r="T1059"/>
      <c r="U1059"/>
    </row>
    <row r="1060" spans="4:21" ht="15">
      <c r="D1060"/>
      <c r="E1060"/>
      <c r="L1060"/>
      <c r="M1060"/>
      <c r="T1060"/>
      <c r="U1060"/>
    </row>
    <row r="1061" spans="4:21" ht="15">
      <c r="D1061"/>
      <c r="E1061"/>
      <c r="L1061"/>
      <c r="M1061"/>
      <c r="T1061"/>
      <c r="U1061"/>
    </row>
    <row r="1062" spans="4:21" ht="15">
      <c r="D1062"/>
      <c r="E1062"/>
      <c r="L1062"/>
      <c r="M1062"/>
      <c r="T1062"/>
      <c r="U1062"/>
    </row>
    <row r="1063" spans="4:21" ht="15">
      <c r="D1063"/>
      <c r="E1063"/>
      <c r="L1063"/>
      <c r="M1063"/>
      <c r="T1063"/>
      <c r="U1063"/>
    </row>
    <row r="1064" spans="4:21" ht="15">
      <c r="D1064"/>
      <c r="E1064"/>
      <c r="L1064"/>
      <c r="M1064"/>
      <c r="T1064"/>
      <c r="U1064"/>
    </row>
    <row r="1065" spans="4:21" ht="15">
      <c r="D1065"/>
      <c r="E1065"/>
      <c r="L1065"/>
      <c r="M1065"/>
      <c r="T1065"/>
      <c r="U1065"/>
    </row>
    <row r="1066" spans="4:21" ht="15">
      <c r="D1066"/>
      <c r="E1066"/>
      <c r="L1066"/>
      <c r="M1066"/>
      <c r="T1066"/>
      <c r="U1066"/>
    </row>
    <row r="1067" spans="4:21" ht="15">
      <c r="D1067"/>
      <c r="E1067"/>
      <c r="L1067"/>
      <c r="M1067"/>
      <c r="T1067"/>
      <c r="U1067"/>
    </row>
    <row r="1068" spans="4:21" ht="15">
      <c r="D1068"/>
      <c r="E1068"/>
      <c r="L1068"/>
      <c r="M1068"/>
      <c r="T1068"/>
      <c r="U1068"/>
    </row>
    <row r="1069" spans="4:21" ht="15">
      <c r="D1069"/>
      <c r="E1069"/>
      <c r="L1069"/>
      <c r="M1069"/>
      <c r="T1069"/>
      <c r="U1069"/>
    </row>
    <row r="1070" spans="4:21" ht="15">
      <c r="D1070"/>
      <c r="E1070"/>
      <c r="L1070"/>
      <c r="M1070"/>
      <c r="T1070"/>
      <c r="U1070"/>
    </row>
    <row r="1071" spans="4:21" ht="15">
      <c r="D1071"/>
      <c r="E1071"/>
      <c r="L1071"/>
      <c r="M1071"/>
      <c r="T1071"/>
      <c r="U1071"/>
    </row>
    <row r="1072" spans="4:21" ht="15">
      <c r="D1072"/>
      <c r="E1072"/>
      <c r="L1072"/>
      <c r="M1072"/>
      <c r="T1072"/>
      <c r="U1072"/>
    </row>
    <row r="1073" spans="4:21" ht="15">
      <c r="D1073"/>
      <c r="E1073"/>
      <c r="L1073"/>
      <c r="M1073"/>
      <c r="T1073"/>
      <c r="U1073"/>
    </row>
    <row r="1074" spans="4:21" ht="15">
      <c r="D1074"/>
      <c r="E1074"/>
      <c r="L1074"/>
      <c r="M1074"/>
      <c r="T1074"/>
      <c r="U1074"/>
    </row>
    <row r="1075" spans="4:21" ht="15">
      <c r="D1075"/>
      <c r="E1075"/>
      <c r="L1075"/>
      <c r="M1075"/>
      <c r="T1075"/>
      <c r="U1075"/>
    </row>
    <row r="1076" spans="4:21" ht="15">
      <c r="D1076"/>
      <c r="E1076"/>
      <c r="L1076"/>
      <c r="M1076"/>
      <c r="T1076"/>
      <c r="U1076"/>
    </row>
    <row r="1077" spans="4:21" ht="15">
      <c r="D1077"/>
      <c r="E1077"/>
      <c r="L1077"/>
      <c r="M1077"/>
      <c r="T1077"/>
      <c r="U1077"/>
    </row>
    <row r="1078" spans="4:21" ht="15">
      <c r="D1078"/>
      <c r="E1078"/>
      <c r="L1078"/>
      <c r="M1078"/>
      <c r="T1078"/>
      <c r="U1078"/>
    </row>
    <row r="1079" spans="4:21" ht="15">
      <c r="D1079"/>
      <c r="E1079"/>
      <c r="L1079"/>
      <c r="M1079"/>
      <c r="T1079"/>
      <c r="U1079"/>
    </row>
    <row r="1080" spans="4:21" ht="15">
      <c r="D1080"/>
      <c r="E1080"/>
      <c r="L1080"/>
      <c r="M1080"/>
      <c r="T1080"/>
      <c r="U1080"/>
    </row>
    <row r="1081" spans="4:21" ht="15">
      <c r="D1081"/>
      <c r="E1081"/>
      <c r="L1081"/>
      <c r="M1081"/>
      <c r="T1081"/>
      <c r="U1081"/>
    </row>
    <row r="1082" spans="4:21" ht="15">
      <c r="D1082"/>
      <c r="E1082"/>
      <c r="L1082"/>
      <c r="M1082"/>
      <c r="T1082"/>
      <c r="U1082"/>
    </row>
    <row r="1083" spans="4:21" ht="15">
      <c r="D1083"/>
      <c r="E1083"/>
      <c r="L1083"/>
      <c r="M1083"/>
      <c r="T1083"/>
      <c r="U1083"/>
    </row>
    <row r="1084" spans="4:21" ht="15">
      <c r="D1084"/>
      <c r="E1084"/>
      <c r="L1084"/>
      <c r="M1084"/>
      <c r="T1084"/>
      <c r="U1084"/>
    </row>
    <row r="1085" spans="4:21" ht="15">
      <c r="D1085"/>
      <c r="E1085"/>
      <c r="L1085"/>
      <c r="M1085"/>
      <c r="T1085"/>
      <c r="U1085"/>
    </row>
    <row r="1086" spans="4:21" ht="15">
      <c r="D1086"/>
      <c r="E1086"/>
      <c r="L1086"/>
      <c r="M1086"/>
      <c r="T1086"/>
      <c r="U1086"/>
    </row>
    <row r="1087" spans="4:21" ht="15">
      <c r="D1087"/>
      <c r="E1087"/>
      <c r="L1087"/>
      <c r="M1087"/>
      <c r="T1087"/>
      <c r="U1087"/>
    </row>
    <row r="1088" spans="4:21" ht="15">
      <c r="D1088"/>
      <c r="E1088"/>
      <c r="L1088"/>
      <c r="M1088"/>
      <c r="T1088"/>
      <c r="U1088"/>
    </row>
    <row r="1089" spans="4:21" ht="15">
      <c r="D1089"/>
      <c r="E1089"/>
      <c r="L1089"/>
      <c r="M1089"/>
      <c r="T1089"/>
      <c r="U1089"/>
    </row>
    <row r="1090" spans="4:21" ht="15">
      <c r="D1090"/>
      <c r="E1090"/>
      <c r="L1090"/>
      <c r="M1090"/>
      <c r="T1090"/>
      <c r="U1090"/>
    </row>
    <row r="1091" spans="4:21" ht="15">
      <c r="D1091"/>
      <c r="E1091"/>
      <c r="L1091"/>
      <c r="M1091"/>
      <c r="T1091"/>
      <c r="U1091"/>
    </row>
    <row r="1092" spans="4:21" ht="15">
      <c r="D1092"/>
      <c r="E1092"/>
      <c r="L1092"/>
      <c r="M1092"/>
      <c r="T1092"/>
      <c r="U1092"/>
    </row>
    <row r="1093" spans="4:21" ht="15">
      <c r="D1093"/>
      <c r="E1093"/>
      <c r="L1093"/>
      <c r="M1093"/>
      <c r="T1093"/>
      <c r="U1093"/>
    </row>
    <row r="1094" spans="4:21" ht="15">
      <c r="D1094"/>
      <c r="E1094"/>
      <c r="L1094"/>
      <c r="M1094"/>
      <c r="T1094"/>
      <c r="U1094"/>
    </row>
    <row r="1095" spans="4:21" ht="15">
      <c r="D1095"/>
      <c r="E1095"/>
      <c r="L1095"/>
      <c r="M1095"/>
      <c r="T1095"/>
      <c r="U1095"/>
    </row>
    <row r="1096" spans="4:21" ht="15">
      <c r="D1096"/>
      <c r="E1096"/>
      <c r="L1096"/>
      <c r="M1096"/>
      <c r="T1096"/>
      <c r="U1096"/>
    </row>
    <row r="1097" spans="4:21" ht="15">
      <c r="D1097"/>
      <c r="E1097"/>
      <c r="L1097"/>
      <c r="M1097"/>
      <c r="T1097"/>
      <c r="U1097"/>
    </row>
    <row r="1098" spans="4:21" ht="15">
      <c r="D1098"/>
      <c r="E1098"/>
      <c r="L1098"/>
      <c r="M1098"/>
      <c r="T1098"/>
      <c r="U1098"/>
    </row>
    <row r="1099" spans="4:21" ht="15">
      <c r="D1099"/>
      <c r="E1099"/>
      <c r="L1099"/>
      <c r="M1099"/>
      <c r="T1099"/>
      <c r="U1099"/>
    </row>
    <row r="1100" spans="4:21" ht="15">
      <c r="D1100"/>
      <c r="E1100"/>
      <c r="L1100"/>
      <c r="M1100"/>
      <c r="T1100"/>
      <c r="U1100"/>
    </row>
    <row r="1101" spans="4:21" ht="15">
      <c r="D1101"/>
      <c r="E1101"/>
      <c r="L1101"/>
      <c r="M1101"/>
      <c r="T1101"/>
      <c r="U1101"/>
    </row>
  </sheetData>
  <sheetProtection sheet="1" objects="1" scenarios="1"/>
  <mergeCells count="1">
    <mergeCell ref="B59:G59"/>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4.xml><?xml version="1.0" encoding="utf-8"?>
<worksheet xmlns="http://schemas.openxmlformats.org/spreadsheetml/2006/main" xmlns:r="http://schemas.openxmlformats.org/officeDocument/2006/relationships">
  <sheetPr codeName="Sheet11"/>
  <dimension ref="A1:BN1102"/>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2.99609375" style="0" customWidth="1"/>
    <col min="2" max="2" width="28.6640625" style="0" customWidth="1"/>
    <col min="3" max="3" width="17.3359375" style="10" customWidth="1"/>
    <col min="4" max="4" width="10.88671875" style="1" customWidth="1"/>
    <col min="5" max="5" width="9.21484375" style="1" customWidth="1"/>
    <col min="6" max="6" width="8.5546875" style="1" customWidth="1"/>
    <col min="7" max="7" width="10.77734375" style="0" customWidth="1"/>
    <col min="8" max="8" width="4.77734375" style="0" customWidth="1"/>
    <col min="9" max="9" width="2.99609375" style="0" customWidth="1"/>
    <col min="10" max="10" width="28.6640625" style="0" customWidth="1"/>
    <col min="11" max="11" width="17.3359375" style="10" customWidth="1"/>
    <col min="12" max="12" width="10.88671875" style="1" customWidth="1"/>
    <col min="13" max="13" width="9.21484375" style="1" customWidth="1"/>
    <col min="14" max="14" width="8.5546875" style="0" customWidth="1"/>
    <col min="15" max="15" width="10.77734375" style="0" customWidth="1"/>
    <col min="16" max="16" width="4.77734375" style="0" customWidth="1"/>
    <col min="17" max="17" width="2.99609375" style="0" customWidth="1"/>
    <col min="18" max="18" width="28.6640625" style="0" customWidth="1"/>
    <col min="19" max="19" width="19.10546875" style="10" customWidth="1"/>
    <col min="20" max="20" width="11.6640625" style="1" customWidth="1"/>
    <col min="21" max="21" width="9.21484375" style="1" customWidth="1"/>
    <col min="22" max="22" width="8.5546875" style="0" customWidth="1"/>
    <col min="23" max="23" width="10.77734375" style="0" customWidth="1"/>
    <col min="24" max="24" width="7.6640625" style="0" customWidth="1"/>
    <col min="25" max="25" width="2.99609375" style="0" customWidth="1"/>
    <col min="26" max="26" width="28.6640625" style="0" customWidth="1"/>
    <col min="27" max="27" width="19.10546875" style="10" customWidth="1"/>
    <col min="28" max="28" width="11.6640625" style="1" customWidth="1"/>
    <col min="29" max="29" width="9.21484375" style="1" customWidth="1"/>
    <col min="30" max="30" width="8.5546875" style="0" customWidth="1"/>
    <col min="31" max="31" width="10.77734375" style="0" customWidth="1"/>
    <col min="32" max="32" width="7.6640625" style="0" customWidth="1"/>
    <col min="33" max="33" width="3.3359375" style="0" customWidth="1"/>
    <col min="34" max="34" width="30.6640625" style="0" customWidth="1"/>
    <col min="35" max="35" width="14.88671875" style="10" customWidth="1"/>
    <col min="36" max="36" width="10.21484375" style="1" customWidth="1"/>
    <col min="37" max="37" width="8.21484375" style="1"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10" customWidth="1"/>
    <col min="44" max="44" width="10.21484375" style="1" customWidth="1"/>
    <col min="45" max="45" width="8.21484375" style="1"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10" customWidth="1"/>
    <col min="52" max="52" width="10.21484375" style="1" customWidth="1"/>
    <col min="53" max="53" width="8.21484375" style="1" customWidth="1"/>
    <col min="54" max="54" width="8.3359375" style="0" customWidth="1"/>
    <col min="55" max="55" width="11.4453125" style="0" customWidth="1"/>
    <col min="56" max="56" width="9.4453125" style="0" customWidth="1"/>
    <col min="57" max="16384" width="9.77734375" style="0" customWidth="1"/>
  </cols>
  <sheetData>
    <row r="1" spans="1:66" s="26" customFormat="1" ht="24.75" customHeight="1" thickBot="1">
      <c r="A1" s="25">
        <v>1</v>
      </c>
      <c r="B1" s="41" t="s">
        <v>368</v>
      </c>
      <c r="C1" s="46"/>
      <c r="E1" s="53" t="s">
        <v>369</v>
      </c>
      <c r="F1" s="199">
        <v>1</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row>
    <row r="2" spans="2:17" s="80" customFormat="1" ht="4.5" customHeight="1" thickBot="1">
      <c r="B2" s="81"/>
      <c r="C2" s="82"/>
      <c r="D2" s="83"/>
      <c r="E2" s="83"/>
      <c r="F2" s="83"/>
      <c r="G2" s="84"/>
      <c r="I2"/>
      <c r="J2"/>
      <c r="K2"/>
      <c r="L2"/>
      <c r="M2"/>
      <c r="N2"/>
      <c r="O2"/>
      <c r="P2"/>
      <c r="Q2"/>
    </row>
    <row r="3" spans="1:66" s="24" customFormat="1" ht="33" customHeight="1" thickBot="1" thickTop="1">
      <c r="A3" s="65"/>
      <c r="B3" s="65" t="s">
        <v>35</v>
      </c>
      <c r="C3" s="66" t="s">
        <v>36</v>
      </c>
      <c r="D3" s="67" t="s">
        <v>37</v>
      </c>
      <c r="E3" s="67" t="s">
        <v>333</v>
      </c>
      <c r="F3" s="200" t="s">
        <v>3</v>
      </c>
      <c r="G3" s="66"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row>
    <row r="4" spans="1:53" ht="25.5" customHeight="1" thickTop="1">
      <c r="A4" s="12" t="s">
        <v>39</v>
      </c>
      <c r="B4" s="12" t="s">
        <v>40</v>
      </c>
      <c r="C4" s="43"/>
      <c r="D4" s="12"/>
      <c r="E4" s="12"/>
      <c r="F4" s="29"/>
      <c r="G4" s="11"/>
      <c r="K4"/>
      <c r="L4"/>
      <c r="M4"/>
      <c r="S4"/>
      <c r="T4"/>
      <c r="U4"/>
      <c r="AA4"/>
      <c r="AB4"/>
      <c r="AC4"/>
      <c r="AI4"/>
      <c r="AJ4"/>
      <c r="AK4"/>
      <c r="AQ4"/>
      <c r="AR4"/>
      <c r="AS4"/>
      <c r="AY4"/>
      <c r="AZ4"/>
      <c r="BA4"/>
    </row>
    <row r="5" spans="1:53" ht="15">
      <c r="A5" s="12"/>
      <c r="B5" s="12" t="s">
        <v>41</v>
      </c>
      <c r="C5" s="43" t="s">
        <v>42</v>
      </c>
      <c r="D5" s="12"/>
      <c r="E5" s="12" t="e">
        <f>NA()</f>
        <v>#N/A</v>
      </c>
      <c r="F5" s="29">
        <f>IF(ISNA(E5),0,INDEX(IF(UPPER(RIGHT(E5,1))=Low,UnitCostLow,IF(UPPER(RIGHT(E5,1))=High,UnitCostHigh,UnitCostSpecified)),MATCH(UPPER(LEFT(E5,LEN(E5)-1)),CostCode,0)))</f>
        <v>0</v>
      </c>
      <c r="G5" s="11">
        <f aca="true" t="shared" si="0" ref="G5:G19">F5*D5</f>
        <v>0</v>
      </c>
      <c r="K5"/>
      <c r="L5"/>
      <c r="M5"/>
      <c r="S5"/>
      <c r="T5"/>
      <c r="U5"/>
      <c r="AA5"/>
      <c r="AB5"/>
      <c r="AC5"/>
      <c r="AI5"/>
      <c r="AJ5"/>
      <c r="AK5"/>
      <c r="AQ5"/>
      <c r="AR5"/>
      <c r="AS5"/>
      <c r="AY5"/>
      <c r="AZ5"/>
      <c r="BA5"/>
    </row>
    <row r="6" spans="1:53" ht="15">
      <c r="A6" s="12" t="s">
        <v>0</v>
      </c>
      <c r="B6" s="12" t="s">
        <v>43</v>
      </c>
      <c r="C6" s="43" t="s">
        <v>44</v>
      </c>
      <c r="D6" s="12"/>
      <c r="E6" s="12" t="e">
        <f>NA()</f>
        <v>#N/A</v>
      </c>
      <c r="F6" s="29">
        <f aca="true" t="shared" si="1" ref="F6:F38">IF(ISNA(E6),0,INDEX(IF(UPPER(RIGHT(E6,1))=Low,UnitCostLow,IF(UPPER(RIGHT(E6,1))=High,UnitCostHigh,UnitCostSpecified)),MATCH(UPPER(LEFT(E6,LEN(E6)-1)),CostCode,0)))</f>
        <v>0</v>
      </c>
      <c r="G6" s="11">
        <f t="shared" si="0"/>
        <v>0</v>
      </c>
      <c r="K6"/>
      <c r="L6"/>
      <c r="M6"/>
      <c r="S6"/>
      <c r="T6"/>
      <c r="U6"/>
      <c r="AA6"/>
      <c r="AB6"/>
      <c r="AC6"/>
      <c r="AI6"/>
      <c r="AJ6"/>
      <c r="AK6"/>
      <c r="AQ6"/>
      <c r="AR6"/>
      <c r="AS6"/>
      <c r="AY6"/>
      <c r="AZ6"/>
      <c r="BA6"/>
    </row>
    <row r="7" spans="1:53" ht="15">
      <c r="A7" s="12" t="s">
        <v>0</v>
      </c>
      <c r="B7" s="12" t="s">
        <v>45</v>
      </c>
      <c r="C7" s="43" t="s">
        <v>46</v>
      </c>
      <c r="D7" s="12"/>
      <c r="E7" s="12" t="e">
        <f>NA()</f>
        <v>#N/A</v>
      </c>
      <c r="F7" s="29">
        <f t="shared" si="1"/>
        <v>0</v>
      </c>
      <c r="G7" s="11">
        <f t="shared" si="0"/>
        <v>0</v>
      </c>
      <c r="K7"/>
      <c r="L7"/>
      <c r="M7"/>
      <c r="S7"/>
      <c r="T7"/>
      <c r="U7"/>
      <c r="AA7"/>
      <c r="AB7"/>
      <c r="AC7"/>
      <c r="AI7"/>
      <c r="AJ7"/>
      <c r="AK7"/>
      <c r="AQ7"/>
      <c r="AR7"/>
      <c r="AS7"/>
      <c r="AY7"/>
      <c r="AZ7"/>
      <c r="BA7"/>
    </row>
    <row r="8" spans="1:53" ht="15">
      <c r="A8" s="12" t="s">
        <v>0</v>
      </c>
      <c r="B8" s="12" t="s">
        <v>47</v>
      </c>
      <c r="C8" s="43" t="s">
        <v>46</v>
      </c>
      <c r="D8" s="12"/>
      <c r="E8" s="12" t="e">
        <f>NA()</f>
        <v>#N/A</v>
      </c>
      <c r="F8" s="29">
        <f t="shared" si="1"/>
        <v>0</v>
      </c>
      <c r="G8" s="11">
        <f t="shared" si="0"/>
        <v>0</v>
      </c>
      <c r="K8"/>
      <c r="L8"/>
      <c r="M8"/>
      <c r="S8"/>
      <c r="T8"/>
      <c r="U8"/>
      <c r="AA8"/>
      <c r="AB8"/>
      <c r="AC8"/>
      <c r="AI8"/>
      <c r="AJ8"/>
      <c r="AK8"/>
      <c r="AQ8"/>
      <c r="AR8"/>
      <c r="AS8"/>
      <c r="AY8"/>
      <c r="AZ8"/>
      <c r="BA8"/>
    </row>
    <row r="9" spans="1:53" ht="15">
      <c r="A9" s="12" t="s">
        <v>0</v>
      </c>
      <c r="B9" s="12" t="s">
        <v>48</v>
      </c>
      <c r="C9" s="43" t="s">
        <v>46</v>
      </c>
      <c r="D9" s="12"/>
      <c r="E9" s="12" t="e">
        <f>NA()</f>
        <v>#N/A</v>
      </c>
      <c r="F9" s="29">
        <f t="shared" si="1"/>
        <v>0</v>
      </c>
      <c r="G9" s="11">
        <f t="shared" si="0"/>
        <v>0</v>
      </c>
      <c r="K9"/>
      <c r="L9"/>
      <c r="M9"/>
      <c r="S9"/>
      <c r="T9"/>
      <c r="U9"/>
      <c r="AA9"/>
      <c r="AB9"/>
      <c r="AC9"/>
      <c r="AI9"/>
      <c r="AJ9"/>
      <c r="AK9"/>
      <c r="AQ9"/>
      <c r="AR9"/>
      <c r="AS9"/>
      <c r="AY9"/>
      <c r="AZ9"/>
      <c r="BA9"/>
    </row>
    <row r="10" spans="1:53" ht="15">
      <c r="A10" s="12" t="s">
        <v>0</v>
      </c>
      <c r="B10" s="12" t="s">
        <v>94</v>
      </c>
      <c r="C10" s="43" t="s">
        <v>46</v>
      </c>
      <c r="D10" s="12">
        <v>448</v>
      </c>
      <c r="E10" s="12" t="s">
        <v>700</v>
      </c>
      <c r="F10" s="29">
        <f t="shared" si="1"/>
        <v>14.3</v>
      </c>
      <c r="G10" s="11">
        <f t="shared" si="0"/>
        <v>6406.400000000001</v>
      </c>
      <c r="K10"/>
      <c r="L10"/>
      <c r="M10"/>
      <c r="S10"/>
      <c r="T10"/>
      <c r="U10"/>
      <c r="AA10"/>
      <c r="AB10"/>
      <c r="AC10"/>
      <c r="AI10"/>
      <c r="AJ10"/>
      <c r="AK10"/>
      <c r="AQ10"/>
      <c r="AR10"/>
      <c r="AS10"/>
      <c r="AY10"/>
      <c r="AZ10"/>
      <c r="BA10"/>
    </row>
    <row r="11" spans="1:53" ht="15">
      <c r="A11" s="12" t="s">
        <v>0</v>
      </c>
      <c r="B11" s="12" t="s">
        <v>699</v>
      </c>
      <c r="C11" s="43" t="s">
        <v>44</v>
      </c>
      <c r="D11" s="12">
        <v>7</v>
      </c>
      <c r="E11" s="12" t="e">
        <f>NA()</f>
        <v>#N/A</v>
      </c>
      <c r="F11" s="29">
        <v>500</v>
      </c>
      <c r="G11" s="11">
        <f t="shared" si="0"/>
        <v>3500</v>
      </c>
      <c r="K11"/>
      <c r="L11"/>
      <c r="M11"/>
      <c r="S11"/>
      <c r="T11"/>
      <c r="U11"/>
      <c r="AA11"/>
      <c r="AB11"/>
      <c r="AC11"/>
      <c r="AI11"/>
      <c r="AJ11"/>
      <c r="AK11"/>
      <c r="AQ11"/>
      <c r="AR11"/>
      <c r="AS11"/>
      <c r="AY11"/>
      <c r="AZ11"/>
      <c r="BA11"/>
    </row>
    <row r="12" spans="1:53" ht="15">
      <c r="A12" s="12" t="s">
        <v>0</v>
      </c>
      <c r="B12" s="12" t="s">
        <v>95</v>
      </c>
      <c r="C12" s="43" t="s">
        <v>46</v>
      </c>
      <c r="D12" s="12"/>
      <c r="E12" s="12" t="e">
        <f>NA()</f>
        <v>#N/A</v>
      </c>
      <c r="F12" s="29">
        <f t="shared" si="1"/>
        <v>0</v>
      </c>
      <c r="G12" s="11">
        <f t="shared" si="0"/>
        <v>0</v>
      </c>
      <c r="K12"/>
      <c r="L12"/>
      <c r="M12"/>
      <c r="S12"/>
      <c r="T12"/>
      <c r="U12"/>
      <c r="AA12"/>
      <c r="AB12"/>
      <c r="AC12"/>
      <c r="AI12"/>
      <c r="AJ12"/>
      <c r="AK12"/>
      <c r="AQ12"/>
      <c r="AR12"/>
      <c r="AS12"/>
      <c r="AY12"/>
      <c r="AZ12"/>
      <c r="BA12"/>
    </row>
    <row r="13" spans="1:53" ht="15">
      <c r="A13" s="12" t="s">
        <v>0</v>
      </c>
      <c r="B13" s="12" t="s">
        <v>96</v>
      </c>
      <c r="C13" s="43" t="s">
        <v>46</v>
      </c>
      <c r="D13" s="12"/>
      <c r="E13" s="12" t="e">
        <f>NA()</f>
        <v>#N/A</v>
      </c>
      <c r="F13" s="29">
        <f t="shared" si="1"/>
        <v>0</v>
      </c>
      <c r="G13" s="11">
        <f t="shared" si="0"/>
        <v>0</v>
      </c>
      <c r="K13"/>
      <c r="L13"/>
      <c r="M13"/>
      <c r="S13"/>
      <c r="T13"/>
      <c r="U13"/>
      <c r="AA13"/>
      <c r="AB13"/>
      <c r="AC13"/>
      <c r="AI13"/>
      <c r="AJ13"/>
      <c r="AK13"/>
      <c r="AQ13"/>
      <c r="AR13"/>
      <c r="AS13"/>
      <c r="AY13"/>
      <c r="AZ13"/>
      <c r="BA13"/>
    </row>
    <row r="14" spans="1:53" ht="15">
      <c r="A14" s="12" t="s">
        <v>0</v>
      </c>
      <c r="B14" s="12" t="s">
        <v>97</v>
      </c>
      <c r="C14" s="43" t="s">
        <v>46</v>
      </c>
      <c r="D14" s="12"/>
      <c r="E14" s="12" t="e">
        <f>NA()</f>
        <v>#N/A</v>
      </c>
      <c r="F14" s="29">
        <f t="shared" si="1"/>
        <v>0</v>
      </c>
      <c r="G14" s="11">
        <f t="shared" si="0"/>
        <v>0</v>
      </c>
      <c r="K14"/>
      <c r="L14"/>
      <c r="M14"/>
      <c r="S14"/>
      <c r="T14"/>
      <c r="U14"/>
      <c r="AA14"/>
      <c r="AB14"/>
      <c r="AC14"/>
      <c r="AI14"/>
      <c r="AJ14"/>
      <c r="AK14"/>
      <c r="AQ14"/>
      <c r="AR14"/>
      <c r="AS14"/>
      <c r="AY14"/>
      <c r="AZ14"/>
      <c r="BA14"/>
    </row>
    <row r="15" spans="1:53" ht="15">
      <c r="A15" s="12" t="s">
        <v>0</v>
      </c>
      <c r="B15" s="12" t="s">
        <v>98</v>
      </c>
      <c r="C15" s="43" t="s">
        <v>46</v>
      </c>
      <c r="D15" s="12"/>
      <c r="E15" s="12" t="e">
        <f>NA()</f>
        <v>#N/A</v>
      </c>
      <c r="F15" s="29">
        <f t="shared" si="1"/>
        <v>0</v>
      </c>
      <c r="G15" s="11">
        <f t="shared" si="0"/>
        <v>0</v>
      </c>
      <c r="K15"/>
      <c r="L15"/>
      <c r="M15"/>
      <c r="S15"/>
      <c r="T15"/>
      <c r="U15"/>
      <c r="AA15"/>
      <c r="AB15"/>
      <c r="AC15"/>
      <c r="AI15"/>
      <c r="AJ15"/>
      <c r="AK15"/>
      <c r="AQ15"/>
      <c r="AR15"/>
      <c r="AS15"/>
      <c r="AY15"/>
      <c r="AZ15"/>
      <c r="BA15"/>
    </row>
    <row r="16" spans="1:53" ht="15">
      <c r="A16" s="12" t="s">
        <v>0</v>
      </c>
      <c r="B16" s="12" t="s">
        <v>99</v>
      </c>
      <c r="C16" s="43" t="s">
        <v>46</v>
      </c>
      <c r="D16" s="12"/>
      <c r="E16" s="12" t="e">
        <f>NA()</f>
        <v>#N/A</v>
      </c>
      <c r="F16" s="29">
        <f t="shared" si="1"/>
        <v>0</v>
      </c>
      <c r="G16" s="11">
        <f t="shared" si="0"/>
        <v>0</v>
      </c>
      <c r="K16"/>
      <c r="L16"/>
      <c r="M16"/>
      <c r="S16"/>
      <c r="T16"/>
      <c r="U16"/>
      <c r="AA16"/>
      <c r="AB16"/>
      <c r="AC16"/>
      <c r="AI16"/>
      <c r="AJ16"/>
      <c r="AK16"/>
      <c r="AQ16"/>
      <c r="AR16"/>
      <c r="AS16"/>
      <c r="AY16"/>
      <c r="AZ16"/>
      <c r="BA16"/>
    </row>
    <row r="17" spans="1:53" ht="15">
      <c r="A17" s="12" t="s">
        <v>0</v>
      </c>
      <c r="B17" s="12" t="s">
        <v>100</v>
      </c>
      <c r="C17" s="43" t="s">
        <v>46</v>
      </c>
      <c r="D17" s="12"/>
      <c r="E17" s="12" t="e">
        <f>NA()</f>
        <v>#N/A</v>
      </c>
      <c r="F17" s="29">
        <f t="shared" si="1"/>
        <v>0</v>
      </c>
      <c r="G17" s="11">
        <f t="shared" si="0"/>
        <v>0</v>
      </c>
      <c r="K17"/>
      <c r="L17"/>
      <c r="M17"/>
      <c r="S17"/>
      <c r="T17"/>
      <c r="U17"/>
      <c r="AA17"/>
      <c r="AB17"/>
      <c r="AC17"/>
      <c r="AI17"/>
      <c r="AJ17"/>
      <c r="AK17"/>
      <c r="AQ17"/>
      <c r="AR17"/>
      <c r="AS17"/>
      <c r="AY17"/>
      <c r="AZ17"/>
      <c r="BA17"/>
    </row>
    <row r="18" spans="1:53" ht="15">
      <c r="A18" s="12" t="s">
        <v>0</v>
      </c>
      <c r="B18" s="12" t="s">
        <v>101</v>
      </c>
      <c r="C18" s="43" t="s">
        <v>46</v>
      </c>
      <c r="D18" s="12"/>
      <c r="E18" s="12" t="e">
        <f>NA()</f>
        <v>#N/A</v>
      </c>
      <c r="F18" s="29">
        <f t="shared" si="1"/>
        <v>0</v>
      </c>
      <c r="G18" s="11">
        <f t="shared" si="0"/>
        <v>0</v>
      </c>
      <c r="K18"/>
      <c r="L18"/>
      <c r="M18"/>
      <c r="S18"/>
      <c r="T18"/>
      <c r="U18"/>
      <c r="AA18"/>
      <c r="AB18"/>
      <c r="AC18"/>
      <c r="AI18"/>
      <c r="AJ18"/>
      <c r="AK18"/>
      <c r="AQ18"/>
      <c r="AR18"/>
      <c r="AS18"/>
      <c r="AY18"/>
      <c r="AZ18"/>
      <c r="BA18"/>
    </row>
    <row r="19" spans="1:53" ht="15">
      <c r="A19" s="12" t="s">
        <v>0</v>
      </c>
      <c r="B19" s="12" t="s">
        <v>50</v>
      </c>
      <c r="C19" s="43"/>
      <c r="D19" s="12"/>
      <c r="E19" s="12" t="e">
        <f>NA()</f>
        <v>#N/A</v>
      </c>
      <c r="F19" s="29">
        <f t="shared" si="1"/>
        <v>0</v>
      </c>
      <c r="G19" s="11">
        <f t="shared" si="0"/>
        <v>0</v>
      </c>
      <c r="K19"/>
      <c r="L19"/>
      <c r="M19"/>
      <c r="S19"/>
      <c r="T19"/>
      <c r="U19"/>
      <c r="AA19"/>
      <c r="AB19"/>
      <c r="AC19"/>
      <c r="AI19"/>
      <c r="AJ19"/>
      <c r="AK19"/>
      <c r="AQ19"/>
      <c r="AR19"/>
      <c r="AS19"/>
      <c r="AY19"/>
      <c r="AZ19"/>
      <c r="BA19"/>
    </row>
    <row r="20" spans="1:53" ht="24.75" customHeight="1">
      <c r="A20" s="12" t="s">
        <v>51</v>
      </c>
      <c r="B20" s="12" t="s">
        <v>102</v>
      </c>
      <c r="C20" s="43"/>
      <c r="D20" s="12"/>
      <c r="E20" s="12"/>
      <c r="F20" s="29"/>
      <c r="G20" s="11"/>
      <c r="K20"/>
      <c r="L20"/>
      <c r="M20"/>
      <c r="S20"/>
      <c r="T20"/>
      <c r="U20"/>
      <c r="AA20"/>
      <c r="AB20"/>
      <c r="AC20"/>
      <c r="AI20"/>
      <c r="AJ20"/>
      <c r="AK20"/>
      <c r="AQ20"/>
      <c r="AR20"/>
      <c r="AS20"/>
      <c r="AY20"/>
      <c r="AZ20"/>
      <c r="BA20"/>
    </row>
    <row r="21" spans="1:53" ht="15">
      <c r="A21" s="12" t="s">
        <v>0</v>
      </c>
      <c r="B21" s="12" t="s">
        <v>103</v>
      </c>
      <c r="C21" s="43" t="s">
        <v>46</v>
      </c>
      <c r="D21" s="12"/>
      <c r="E21" s="12" t="e">
        <f>NA()</f>
        <v>#N/A</v>
      </c>
      <c r="F21" s="29">
        <f t="shared" si="1"/>
        <v>0</v>
      </c>
      <c r="G21" s="11">
        <f>F21*D21</f>
        <v>0</v>
      </c>
      <c r="K21"/>
      <c r="L21"/>
      <c r="M21"/>
      <c r="S21"/>
      <c r="T21"/>
      <c r="U21"/>
      <c r="AA21"/>
      <c r="AB21"/>
      <c r="AC21"/>
      <c r="AI21"/>
      <c r="AJ21"/>
      <c r="AK21"/>
      <c r="AQ21"/>
      <c r="AR21"/>
      <c r="AS21"/>
      <c r="AY21"/>
      <c r="AZ21"/>
      <c r="BA21"/>
    </row>
    <row r="22" spans="1:53" ht="15">
      <c r="A22" s="12" t="s">
        <v>0</v>
      </c>
      <c r="B22" s="12" t="s">
        <v>104</v>
      </c>
      <c r="C22" s="43" t="s">
        <v>46</v>
      </c>
      <c r="D22" s="12"/>
      <c r="E22" s="12" t="e">
        <f>NA()</f>
        <v>#N/A</v>
      </c>
      <c r="F22" s="29">
        <f t="shared" si="1"/>
        <v>0</v>
      </c>
      <c r="G22" s="11">
        <f>F22*D22</f>
        <v>0</v>
      </c>
      <c r="K22"/>
      <c r="L22"/>
      <c r="M22"/>
      <c r="S22"/>
      <c r="T22"/>
      <c r="U22"/>
      <c r="AA22"/>
      <c r="AB22"/>
      <c r="AC22"/>
      <c r="AI22"/>
      <c r="AJ22"/>
      <c r="AK22"/>
      <c r="AQ22"/>
      <c r="AR22"/>
      <c r="AS22"/>
      <c r="AY22"/>
      <c r="AZ22"/>
      <c r="BA22"/>
    </row>
    <row r="23" spans="1:53" ht="15">
      <c r="A23" s="12" t="s">
        <v>0</v>
      </c>
      <c r="B23" s="12" t="s">
        <v>105</v>
      </c>
      <c r="C23" s="43" t="s">
        <v>46</v>
      </c>
      <c r="D23" s="12"/>
      <c r="E23" s="12" t="e">
        <f>NA()</f>
        <v>#N/A</v>
      </c>
      <c r="F23" s="29">
        <f t="shared" si="1"/>
        <v>0</v>
      </c>
      <c r="G23" s="11">
        <f>F23*D23</f>
        <v>0</v>
      </c>
      <c r="K23"/>
      <c r="L23"/>
      <c r="M23"/>
      <c r="S23"/>
      <c r="T23"/>
      <c r="U23"/>
      <c r="AA23"/>
      <c r="AB23"/>
      <c r="AC23"/>
      <c r="AI23"/>
      <c r="AJ23"/>
      <c r="AK23"/>
      <c r="AQ23"/>
      <c r="AR23"/>
      <c r="AS23"/>
      <c r="AY23"/>
      <c r="AZ23"/>
      <c r="BA23"/>
    </row>
    <row r="24" spans="1:53" ht="15">
      <c r="A24" s="12" t="s">
        <v>0</v>
      </c>
      <c r="B24" s="12" t="s">
        <v>106</v>
      </c>
      <c r="C24" s="43" t="s">
        <v>46</v>
      </c>
      <c r="D24" s="12"/>
      <c r="E24" s="12" t="e">
        <f>NA()</f>
        <v>#N/A</v>
      </c>
      <c r="F24" s="29">
        <f t="shared" si="1"/>
        <v>0</v>
      </c>
      <c r="G24" s="11">
        <f>F24*D24</f>
        <v>0</v>
      </c>
      <c r="K24"/>
      <c r="L24"/>
      <c r="M24"/>
      <c r="S24"/>
      <c r="T24"/>
      <c r="U24"/>
      <c r="AA24"/>
      <c r="AB24"/>
      <c r="AC24"/>
      <c r="AI24"/>
      <c r="AJ24"/>
      <c r="AK24"/>
      <c r="AQ24"/>
      <c r="AR24"/>
      <c r="AS24"/>
      <c r="AY24"/>
      <c r="AZ24"/>
      <c r="BA24"/>
    </row>
    <row r="25" spans="1:53" ht="15">
      <c r="A25" s="12" t="s">
        <v>0</v>
      </c>
      <c r="B25" s="12" t="s">
        <v>107</v>
      </c>
      <c r="C25" s="43"/>
      <c r="D25" s="12"/>
      <c r="E25" s="12" t="e">
        <f>NA()</f>
        <v>#N/A</v>
      </c>
      <c r="F25" s="29">
        <f t="shared" si="1"/>
        <v>0</v>
      </c>
      <c r="G25" s="11"/>
      <c r="K25"/>
      <c r="L25"/>
      <c r="M25"/>
      <c r="S25"/>
      <c r="T25"/>
      <c r="U25"/>
      <c r="AA25"/>
      <c r="AB25"/>
      <c r="AC25"/>
      <c r="AI25"/>
      <c r="AJ25"/>
      <c r="AK25"/>
      <c r="AQ25"/>
      <c r="AR25"/>
      <c r="AS25"/>
      <c r="AY25"/>
      <c r="AZ25"/>
      <c r="BA25"/>
    </row>
    <row r="26" spans="1:53" ht="15">
      <c r="A26" s="12" t="s">
        <v>0</v>
      </c>
      <c r="B26" s="12" t="s">
        <v>50</v>
      </c>
      <c r="C26" s="43"/>
      <c r="D26" s="12"/>
      <c r="E26" s="12" t="e">
        <f>NA()</f>
        <v>#N/A</v>
      </c>
      <c r="F26" s="29">
        <f t="shared" si="1"/>
        <v>0</v>
      </c>
      <c r="G26" s="11">
        <f>F26*D26</f>
        <v>0</v>
      </c>
      <c r="K26"/>
      <c r="L26"/>
      <c r="M26"/>
      <c r="S26"/>
      <c r="T26"/>
      <c r="U26"/>
      <c r="AA26"/>
      <c r="AB26"/>
      <c r="AC26"/>
      <c r="AI26"/>
      <c r="AJ26"/>
      <c r="AK26"/>
      <c r="AQ26"/>
      <c r="AR26"/>
      <c r="AS26"/>
      <c r="AY26"/>
      <c r="AZ26"/>
      <c r="BA26"/>
    </row>
    <row r="27" spans="1:53" ht="24.75" customHeight="1">
      <c r="A27" s="12" t="s">
        <v>62</v>
      </c>
      <c r="B27" s="12" t="s">
        <v>108</v>
      </c>
      <c r="C27" s="43"/>
      <c r="D27" s="12"/>
      <c r="E27" s="12"/>
      <c r="F27" s="29"/>
      <c r="G27" s="11"/>
      <c r="K27"/>
      <c r="L27"/>
      <c r="M27"/>
      <c r="S27"/>
      <c r="T27"/>
      <c r="U27"/>
      <c r="AA27"/>
      <c r="AB27"/>
      <c r="AC27"/>
      <c r="AI27"/>
      <c r="AJ27"/>
      <c r="AK27"/>
      <c r="AQ27"/>
      <c r="AR27"/>
      <c r="AS27"/>
      <c r="AY27"/>
      <c r="AZ27"/>
      <c r="BA27"/>
    </row>
    <row r="28" spans="1:53" ht="15">
      <c r="A28" s="12" t="s">
        <v>0</v>
      </c>
      <c r="B28" s="12" t="s">
        <v>109</v>
      </c>
      <c r="C28" s="43" t="s">
        <v>46</v>
      </c>
      <c r="D28" s="12"/>
      <c r="E28" s="12" t="e">
        <f>NA()</f>
        <v>#N/A</v>
      </c>
      <c r="F28" s="29">
        <f t="shared" si="1"/>
        <v>0</v>
      </c>
      <c r="G28" s="11">
        <f>F28*D28</f>
        <v>0</v>
      </c>
      <c r="K28"/>
      <c r="L28"/>
      <c r="M28"/>
      <c r="S28"/>
      <c r="T28"/>
      <c r="U28"/>
      <c r="AA28"/>
      <c r="AB28"/>
      <c r="AC28"/>
      <c r="AI28"/>
      <c r="AJ28"/>
      <c r="AK28"/>
      <c r="AQ28"/>
      <c r="AR28"/>
      <c r="AS28"/>
      <c r="AY28"/>
      <c r="AZ28"/>
      <c r="BA28"/>
    </row>
    <row r="29" spans="1:53" ht="15">
      <c r="A29" s="12" t="s">
        <v>0</v>
      </c>
      <c r="B29" s="12" t="s">
        <v>110</v>
      </c>
      <c r="C29" s="43" t="s">
        <v>44</v>
      </c>
      <c r="D29" s="12"/>
      <c r="E29" s="12" t="e">
        <f>NA()</f>
        <v>#N/A</v>
      </c>
      <c r="F29" s="29">
        <f t="shared" si="1"/>
        <v>0</v>
      </c>
      <c r="G29" s="11">
        <f>F29*D29</f>
        <v>0</v>
      </c>
      <c r="K29"/>
      <c r="L29"/>
      <c r="M29"/>
      <c r="S29"/>
      <c r="T29"/>
      <c r="U29"/>
      <c r="AA29"/>
      <c r="AB29"/>
      <c r="AC29"/>
      <c r="AI29"/>
      <c r="AJ29"/>
      <c r="AK29"/>
      <c r="AQ29"/>
      <c r="AR29"/>
      <c r="AS29"/>
      <c r="AY29"/>
      <c r="AZ29"/>
      <c r="BA29"/>
    </row>
    <row r="30" spans="1:53" ht="15">
      <c r="A30" s="12" t="s">
        <v>0</v>
      </c>
      <c r="B30" s="12" t="s">
        <v>111</v>
      </c>
      <c r="C30" s="43" t="s">
        <v>46</v>
      </c>
      <c r="D30" s="12"/>
      <c r="E30" s="12" t="e">
        <f>NA()</f>
        <v>#N/A</v>
      </c>
      <c r="F30" s="29">
        <f t="shared" si="1"/>
        <v>0</v>
      </c>
      <c r="G30" s="11">
        <f>F30*D30</f>
        <v>0</v>
      </c>
      <c r="K30"/>
      <c r="L30"/>
      <c r="M30"/>
      <c r="S30"/>
      <c r="T30"/>
      <c r="U30"/>
      <c r="AA30"/>
      <c r="AB30"/>
      <c r="AC30"/>
      <c r="AI30"/>
      <c r="AJ30"/>
      <c r="AK30"/>
      <c r="AQ30"/>
      <c r="AR30"/>
      <c r="AS30"/>
      <c r="AY30"/>
      <c r="AZ30"/>
      <c r="BA30"/>
    </row>
    <row r="31" spans="1:53" ht="15">
      <c r="A31" s="12" t="s">
        <v>0</v>
      </c>
      <c r="B31" s="12" t="s">
        <v>81</v>
      </c>
      <c r="C31" s="43" t="s">
        <v>82</v>
      </c>
      <c r="D31" s="12"/>
      <c r="E31" s="12" t="e">
        <f>NA()</f>
        <v>#N/A</v>
      </c>
      <c r="F31" s="29">
        <f t="shared" si="1"/>
        <v>0</v>
      </c>
      <c r="G31" s="11">
        <f>F31*D31</f>
        <v>0</v>
      </c>
      <c r="K31"/>
      <c r="L31"/>
      <c r="M31"/>
      <c r="S31"/>
      <c r="T31"/>
      <c r="U31"/>
      <c r="AA31"/>
      <c r="AB31"/>
      <c r="AC31"/>
      <c r="AI31"/>
      <c r="AJ31"/>
      <c r="AK31"/>
      <c r="AQ31"/>
      <c r="AR31"/>
      <c r="AS31"/>
      <c r="AY31"/>
      <c r="AZ31"/>
      <c r="BA31"/>
    </row>
    <row r="32" spans="1:53" ht="15">
      <c r="A32" s="12" t="s">
        <v>0</v>
      </c>
      <c r="B32" s="12" t="s">
        <v>83</v>
      </c>
      <c r="C32" s="43" t="s">
        <v>82</v>
      </c>
      <c r="D32" s="12"/>
      <c r="E32" s="12" t="e">
        <f>NA()</f>
        <v>#N/A</v>
      </c>
      <c r="F32" s="29">
        <f t="shared" si="1"/>
        <v>0</v>
      </c>
      <c r="G32" s="11"/>
      <c r="K32"/>
      <c r="L32"/>
      <c r="M32"/>
      <c r="S32"/>
      <c r="T32"/>
      <c r="U32"/>
      <c r="AA32"/>
      <c r="AB32"/>
      <c r="AC32"/>
      <c r="AI32"/>
      <c r="AJ32"/>
      <c r="AK32"/>
      <c r="AQ32"/>
      <c r="AR32"/>
      <c r="AS32"/>
      <c r="AY32"/>
      <c r="AZ32"/>
      <c r="BA32"/>
    </row>
    <row r="33" spans="1:53" ht="24.75" customHeight="1">
      <c r="A33" s="12" t="s">
        <v>69</v>
      </c>
      <c r="B33" s="12" t="s">
        <v>112</v>
      </c>
      <c r="C33" s="43"/>
      <c r="D33" s="12"/>
      <c r="E33" s="12"/>
      <c r="F33" s="29"/>
      <c r="G33" s="11"/>
      <c r="K33"/>
      <c r="L33"/>
      <c r="M33"/>
      <c r="S33"/>
      <c r="T33"/>
      <c r="U33"/>
      <c r="AA33"/>
      <c r="AB33"/>
      <c r="AC33"/>
      <c r="AI33"/>
      <c r="AJ33"/>
      <c r="AK33"/>
      <c r="AQ33"/>
      <c r="AR33"/>
      <c r="AS33"/>
      <c r="AY33"/>
      <c r="AZ33"/>
      <c r="BA33"/>
    </row>
    <row r="34" spans="1:53" ht="15">
      <c r="A34" s="12" t="s">
        <v>0</v>
      </c>
      <c r="B34" s="12" t="s">
        <v>113</v>
      </c>
      <c r="C34" s="43" t="s">
        <v>44</v>
      </c>
      <c r="D34" s="12">
        <v>1</v>
      </c>
      <c r="E34" s="12" t="e">
        <f>NA()</f>
        <v>#N/A</v>
      </c>
      <c r="F34" s="29">
        <v>25000</v>
      </c>
      <c r="G34" s="11">
        <f>F34*D34</f>
        <v>25000</v>
      </c>
      <c r="K34"/>
      <c r="L34"/>
      <c r="M34"/>
      <c r="S34"/>
      <c r="T34"/>
      <c r="U34"/>
      <c r="AA34"/>
      <c r="AB34"/>
      <c r="AC34"/>
      <c r="AI34"/>
      <c r="AJ34"/>
      <c r="AK34"/>
      <c r="AQ34"/>
      <c r="AR34"/>
      <c r="AS34"/>
      <c r="AY34"/>
      <c r="AZ34"/>
      <c r="BA34"/>
    </row>
    <row r="35" spans="1:53" ht="15">
      <c r="A35" s="12" t="s">
        <v>0</v>
      </c>
      <c r="B35" s="12" t="s">
        <v>114</v>
      </c>
      <c r="C35" s="43" t="s">
        <v>44</v>
      </c>
      <c r="D35" s="12"/>
      <c r="E35" s="12" t="e">
        <f>NA()</f>
        <v>#N/A</v>
      </c>
      <c r="F35" s="29">
        <f t="shared" si="1"/>
        <v>0</v>
      </c>
      <c r="G35" s="11">
        <f>F35*D35</f>
        <v>0</v>
      </c>
      <c r="K35"/>
      <c r="L35"/>
      <c r="M35"/>
      <c r="S35"/>
      <c r="T35"/>
      <c r="U35"/>
      <c r="AA35"/>
      <c r="AB35"/>
      <c r="AC35"/>
      <c r="AI35"/>
      <c r="AJ35"/>
      <c r="AK35"/>
      <c r="AQ35"/>
      <c r="AR35"/>
      <c r="AS35"/>
      <c r="AY35"/>
      <c r="AZ35"/>
      <c r="BA35"/>
    </row>
    <row r="36" spans="1:53" ht="15">
      <c r="A36" s="12" t="s">
        <v>0</v>
      </c>
      <c r="B36" s="12" t="s">
        <v>50</v>
      </c>
      <c r="C36" s="43"/>
      <c r="D36" s="12"/>
      <c r="E36" s="12" t="e">
        <f>NA()</f>
        <v>#N/A</v>
      </c>
      <c r="F36" s="29">
        <f t="shared" si="1"/>
        <v>0</v>
      </c>
      <c r="G36" s="11">
        <f>F36*D36</f>
        <v>0</v>
      </c>
      <c r="K36"/>
      <c r="L36"/>
      <c r="M36"/>
      <c r="S36"/>
      <c r="T36"/>
      <c r="U36"/>
      <c r="AA36"/>
      <c r="AB36"/>
      <c r="AC36"/>
      <c r="AI36"/>
      <c r="AJ36"/>
      <c r="AK36"/>
      <c r="AQ36"/>
      <c r="AR36"/>
      <c r="AS36"/>
      <c r="AY36"/>
      <c r="AZ36"/>
      <c r="BA36"/>
    </row>
    <row r="37" spans="1:53" ht="24.75" customHeight="1">
      <c r="A37" s="12" t="s">
        <v>74</v>
      </c>
      <c r="B37" s="12" t="s">
        <v>90</v>
      </c>
      <c r="C37" s="43"/>
      <c r="D37" s="12"/>
      <c r="E37" s="12"/>
      <c r="F37" s="29"/>
      <c r="G37" s="11">
        <f>F37*D37</f>
        <v>0</v>
      </c>
      <c r="K37"/>
      <c r="L37"/>
      <c r="M37"/>
      <c r="S37"/>
      <c r="T37"/>
      <c r="U37"/>
      <c r="AA37"/>
      <c r="AB37"/>
      <c r="AC37"/>
      <c r="AI37"/>
      <c r="AJ37"/>
      <c r="AK37"/>
      <c r="AQ37"/>
      <c r="AR37"/>
      <c r="AS37"/>
      <c r="AY37"/>
      <c r="AZ37"/>
      <c r="BA37"/>
    </row>
    <row r="38" spans="1:53" ht="15">
      <c r="A38" s="12" t="s">
        <v>0</v>
      </c>
      <c r="B38" s="12"/>
      <c r="C38" s="43"/>
      <c r="D38" s="12"/>
      <c r="E38" s="12" t="e">
        <f>NA()</f>
        <v>#N/A</v>
      </c>
      <c r="F38" s="29">
        <f t="shared" si="1"/>
        <v>0</v>
      </c>
      <c r="G38" s="11"/>
      <c r="K38"/>
      <c r="L38"/>
      <c r="M38"/>
      <c r="S38"/>
      <c r="T38"/>
      <c r="U38"/>
      <c r="AA38"/>
      <c r="AB38"/>
      <c r="AC38"/>
      <c r="AI38"/>
      <c r="AJ38"/>
      <c r="AK38"/>
      <c r="AQ38"/>
      <c r="AR38"/>
      <c r="AS38"/>
      <c r="AY38"/>
      <c r="AZ38"/>
      <c r="BA38"/>
    </row>
    <row r="39" spans="1:53" ht="24.75" customHeight="1">
      <c r="A39" s="57"/>
      <c r="B39" s="57" t="s">
        <v>91</v>
      </c>
      <c r="C39" s="58"/>
      <c r="D39" s="57"/>
      <c r="E39" s="98"/>
      <c r="F39" s="125"/>
      <c r="G39" s="60">
        <f>SUM(G4:G38)</f>
        <v>34906.4</v>
      </c>
      <c r="K39"/>
      <c r="L39"/>
      <c r="M39"/>
      <c r="S39"/>
      <c r="T39"/>
      <c r="U39"/>
      <c r="AA39"/>
      <c r="AB39"/>
      <c r="AC39"/>
      <c r="AI39"/>
      <c r="AJ39"/>
      <c r="AK39"/>
      <c r="AQ39"/>
      <c r="AR39"/>
      <c r="AS39"/>
      <c r="AY39"/>
      <c r="AZ39"/>
      <c r="BA39"/>
    </row>
    <row r="40" spans="1:53" ht="7.5" customHeight="1" thickBot="1">
      <c r="A40" s="12"/>
      <c r="B40" s="12"/>
      <c r="C40" s="43"/>
      <c r="D40" s="12"/>
      <c r="E40" s="12"/>
      <c r="F40" s="29"/>
      <c r="G40" s="11"/>
      <c r="K40"/>
      <c r="L40"/>
      <c r="M40"/>
      <c r="S40"/>
      <c r="T40"/>
      <c r="U40"/>
      <c r="AA40"/>
      <c r="AB40"/>
      <c r="AC40"/>
      <c r="AI40"/>
      <c r="AJ40"/>
      <c r="AK40"/>
      <c r="AQ40"/>
      <c r="AR40"/>
      <c r="AS40"/>
      <c r="AY40"/>
      <c r="AZ40"/>
      <c r="BA40"/>
    </row>
    <row r="41" spans="1:53" ht="7.5" customHeight="1" thickTop="1">
      <c r="A41" s="54"/>
      <c r="B41" s="54"/>
      <c r="C41" s="55"/>
      <c r="D41" s="54"/>
      <c r="E41" s="54"/>
      <c r="F41" s="201"/>
      <c r="G41" s="56"/>
      <c r="K41"/>
      <c r="L41"/>
      <c r="M41"/>
      <c r="S41"/>
      <c r="T41"/>
      <c r="U41"/>
      <c r="AA41"/>
      <c r="AB41"/>
      <c r="AC41"/>
      <c r="AI41"/>
      <c r="AJ41"/>
      <c r="AK41"/>
      <c r="AQ41"/>
      <c r="AR41"/>
      <c r="AS41"/>
      <c r="AY41"/>
      <c r="AZ41"/>
      <c r="BA41"/>
    </row>
    <row r="42" spans="1:53" ht="24.75" customHeight="1">
      <c r="A42" s="12"/>
      <c r="B42" s="12" t="s">
        <v>92</v>
      </c>
      <c r="C42" s="43"/>
      <c r="D42" s="12"/>
      <c r="E42" s="12"/>
      <c r="F42" s="29"/>
      <c r="G42" s="11"/>
      <c r="K42"/>
      <c r="L42"/>
      <c r="M42"/>
      <c r="S42"/>
      <c r="T42"/>
      <c r="U42"/>
      <c r="AA42"/>
      <c r="AB42"/>
      <c r="AC42"/>
      <c r="AI42"/>
      <c r="AJ42"/>
      <c r="AK42"/>
      <c r="AQ42"/>
      <c r="AR42"/>
      <c r="AS42"/>
      <c r="AY42"/>
      <c r="AZ42"/>
      <c r="BA42"/>
    </row>
    <row r="43" spans="1:53" ht="84.75" customHeight="1">
      <c r="A43" s="12"/>
      <c r="B43" s="268"/>
      <c r="C43" s="269"/>
      <c r="D43" s="269"/>
      <c r="E43" s="269"/>
      <c r="F43" s="269"/>
      <c r="G43" s="270"/>
      <c r="K43"/>
      <c r="L43"/>
      <c r="M43"/>
      <c r="S43"/>
      <c r="T43"/>
      <c r="U43"/>
      <c r="AA43"/>
      <c r="AB43"/>
      <c r="AC43"/>
      <c r="AI43"/>
      <c r="AJ43"/>
      <c r="AK43"/>
      <c r="AQ43"/>
      <c r="AR43"/>
      <c r="AS43"/>
      <c r="AY43"/>
      <c r="AZ43"/>
      <c r="BA43"/>
    </row>
    <row r="44" spans="1:53" ht="15.75" thickBot="1">
      <c r="A44" s="61"/>
      <c r="B44" s="61"/>
      <c r="C44" s="61"/>
      <c r="D44" s="61"/>
      <c r="E44" s="61"/>
      <c r="F44" s="202"/>
      <c r="G44" s="61"/>
      <c r="K44"/>
      <c r="L44"/>
      <c r="M44"/>
      <c r="S44"/>
      <c r="T44"/>
      <c r="U44"/>
      <c r="AA44"/>
      <c r="AB44"/>
      <c r="AC44"/>
      <c r="AI44"/>
      <c r="AJ44"/>
      <c r="AK44"/>
      <c r="AQ44"/>
      <c r="AR44"/>
      <c r="AS44"/>
      <c r="AY44"/>
      <c r="AZ44"/>
      <c r="BA44"/>
    </row>
    <row r="45" spans="3:53" ht="15">
      <c r="C45"/>
      <c r="D45"/>
      <c r="E45"/>
      <c r="K45"/>
      <c r="L45"/>
      <c r="M45"/>
      <c r="S45"/>
      <c r="T45"/>
      <c r="U45"/>
      <c r="AA45"/>
      <c r="AB45"/>
      <c r="AC45"/>
      <c r="AI45"/>
      <c r="AJ45"/>
      <c r="AK45"/>
      <c r="AQ45"/>
      <c r="AR45"/>
      <c r="AS45"/>
      <c r="AY45"/>
      <c r="AZ45"/>
      <c r="BA45"/>
    </row>
    <row r="46" spans="3:53" ht="15">
      <c r="C46"/>
      <c r="D46"/>
      <c r="E46"/>
      <c r="K46"/>
      <c r="L46"/>
      <c r="M46"/>
      <c r="S46"/>
      <c r="T46"/>
      <c r="U46"/>
      <c r="AA46"/>
      <c r="AB46"/>
      <c r="AC46"/>
      <c r="AI46"/>
      <c r="AJ46"/>
      <c r="AK46"/>
      <c r="AQ46"/>
      <c r="AR46"/>
      <c r="AS46"/>
      <c r="AY46"/>
      <c r="AZ46"/>
      <c r="BA46"/>
    </row>
    <row r="47" spans="3:53" ht="15">
      <c r="C47"/>
      <c r="D47"/>
      <c r="E47"/>
      <c r="K47"/>
      <c r="L47"/>
      <c r="M47"/>
      <c r="S47"/>
      <c r="T47"/>
      <c r="U47"/>
      <c r="AA47"/>
      <c r="AB47"/>
      <c r="AC47"/>
      <c r="AI47"/>
      <c r="AJ47"/>
      <c r="AK47"/>
      <c r="AQ47"/>
      <c r="AR47"/>
      <c r="AS47"/>
      <c r="AY47"/>
      <c r="AZ47"/>
      <c r="BA47"/>
    </row>
    <row r="48" spans="3:53" ht="15">
      <c r="C48"/>
      <c r="D48"/>
      <c r="E48"/>
      <c r="K48"/>
      <c r="L48"/>
      <c r="M48"/>
      <c r="S48"/>
      <c r="T48"/>
      <c r="U48"/>
      <c r="AA48"/>
      <c r="AB48"/>
      <c r="AC48"/>
      <c r="AI48"/>
      <c r="AJ48"/>
      <c r="AK48"/>
      <c r="AQ48"/>
      <c r="AR48"/>
      <c r="AS48"/>
      <c r="AY48"/>
      <c r="AZ48"/>
      <c r="BA48"/>
    </row>
    <row r="49" spans="3:53" ht="15">
      <c r="C49"/>
      <c r="D49"/>
      <c r="E49"/>
      <c r="K49"/>
      <c r="L49"/>
      <c r="M49"/>
      <c r="S49"/>
      <c r="T49"/>
      <c r="U49"/>
      <c r="AA49"/>
      <c r="AB49"/>
      <c r="AC49"/>
      <c r="AI49"/>
      <c r="AJ49"/>
      <c r="AK49"/>
      <c r="AQ49"/>
      <c r="AR49"/>
      <c r="AS49"/>
      <c r="AY49"/>
      <c r="AZ49"/>
      <c r="BA49"/>
    </row>
    <row r="50" spans="3:53" ht="15">
      <c r="C50"/>
      <c r="D50"/>
      <c r="E50"/>
      <c r="K50"/>
      <c r="L50"/>
      <c r="M50"/>
      <c r="S50"/>
      <c r="T50"/>
      <c r="U50"/>
      <c r="AA50"/>
      <c r="AB50"/>
      <c r="AC50"/>
      <c r="AI50"/>
      <c r="AJ50"/>
      <c r="AK50"/>
      <c r="AQ50"/>
      <c r="AR50"/>
      <c r="AS50"/>
      <c r="AY50"/>
      <c r="AZ50"/>
      <c r="BA50"/>
    </row>
    <row r="51" spans="3:53" ht="15">
      <c r="C51"/>
      <c r="D51"/>
      <c r="E51"/>
      <c r="K51"/>
      <c r="L51"/>
      <c r="M51"/>
      <c r="S51"/>
      <c r="T51"/>
      <c r="U51"/>
      <c r="AA51"/>
      <c r="AB51"/>
      <c r="AC51"/>
      <c r="AI51"/>
      <c r="AJ51"/>
      <c r="AK51"/>
      <c r="AQ51"/>
      <c r="AR51"/>
      <c r="AS51"/>
      <c r="AY51"/>
      <c r="AZ51"/>
      <c r="BA51"/>
    </row>
    <row r="52" spans="3:53" ht="15">
      <c r="C52"/>
      <c r="D52"/>
      <c r="E52"/>
      <c r="K52"/>
      <c r="L52"/>
      <c r="M52"/>
      <c r="S52"/>
      <c r="T52"/>
      <c r="U52"/>
      <c r="AA52"/>
      <c r="AB52"/>
      <c r="AC52"/>
      <c r="AI52"/>
      <c r="AJ52"/>
      <c r="AK52"/>
      <c r="AQ52"/>
      <c r="AR52"/>
      <c r="AS52"/>
      <c r="AY52"/>
      <c r="AZ52"/>
      <c r="BA52"/>
    </row>
    <row r="53" spans="3:53" ht="15">
      <c r="C53"/>
      <c r="D53"/>
      <c r="E53"/>
      <c r="K53"/>
      <c r="L53"/>
      <c r="M53"/>
      <c r="S53"/>
      <c r="T53"/>
      <c r="U53"/>
      <c r="AA53"/>
      <c r="AB53"/>
      <c r="AC53"/>
      <c r="AI53"/>
      <c r="AJ53"/>
      <c r="AK53"/>
      <c r="AQ53"/>
      <c r="AR53"/>
      <c r="AS53"/>
      <c r="AY53"/>
      <c r="AZ53"/>
      <c r="BA53"/>
    </row>
    <row r="54" spans="3:53" ht="15">
      <c r="C54"/>
      <c r="D54"/>
      <c r="E54"/>
      <c r="K54"/>
      <c r="L54"/>
      <c r="M54"/>
      <c r="S54"/>
      <c r="T54"/>
      <c r="U54"/>
      <c r="AA54"/>
      <c r="AB54"/>
      <c r="AC54"/>
      <c r="AI54"/>
      <c r="AJ54"/>
      <c r="AK54"/>
      <c r="AQ54"/>
      <c r="AR54"/>
      <c r="AS54"/>
      <c r="AY54"/>
      <c r="AZ54"/>
      <c r="BA54"/>
    </row>
    <row r="55" spans="3:53" ht="15">
      <c r="C55"/>
      <c r="D55"/>
      <c r="E55"/>
      <c r="K55"/>
      <c r="L55"/>
      <c r="M55"/>
      <c r="S55"/>
      <c r="T55"/>
      <c r="U55"/>
      <c r="AA55"/>
      <c r="AB55"/>
      <c r="AC55"/>
      <c r="AI55"/>
      <c r="AJ55"/>
      <c r="AK55"/>
      <c r="AQ55"/>
      <c r="AR55"/>
      <c r="AS55"/>
      <c r="AY55"/>
      <c r="AZ55"/>
      <c r="BA55"/>
    </row>
    <row r="56" spans="3:53" ht="15">
      <c r="C56"/>
      <c r="D56"/>
      <c r="E56"/>
      <c r="K56"/>
      <c r="L56"/>
      <c r="M56"/>
      <c r="S56"/>
      <c r="T56"/>
      <c r="U56"/>
      <c r="AA56"/>
      <c r="AB56"/>
      <c r="AC56"/>
      <c r="AI56"/>
      <c r="AJ56"/>
      <c r="AK56"/>
      <c r="AQ56"/>
      <c r="AR56"/>
      <c r="AS56"/>
      <c r="AY56"/>
      <c r="AZ56"/>
      <c r="BA56"/>
    </row>
    <row r="57" spans="3:53" ht="15">
      <c r="C57"/>
      <c r="D57"/>
      <c r="E57"/>
      <c r="K57"/>
      <c r="L57"/>
      <c r="M57"/>
      <c r="S57"/>
      <c r="T57"/>
      <c r="U57"/>
      <c r="AA57"/>
      <c r="AB57"/>
      <c r="AC57"/>
      <c r="AI57"/>
      <c r="AJ57"/>
      <c r="AK57"/>
      <c r="AQ57"/>
      <c r="AR57"/>
      <c r="AS57"/>
      <c r="AY57"/>
      <c r="AZ57"/>
      <c r="BA57"/>
    </row>
    <row r="58" spans="3:53" ht="15">
      <c r="C58"/>
      <c r="D58"/>
      <c r="E58"/>
      <c r="K58"/>
      <c r="L58"/>
      <c r="M58"/>
      <c r="S58"/>
      <c r="T58"/>
      <c r="U58"/>
      <c r="AA58"/>
      <c r="AB58"/>
      <c r="AC58"/>
      <c r="AI58"/>
      <c r="AJ58"/>
      <c r="AK58"/>
      <c r="AQ58"/>
      <c r="AR58"/>
      <c r="AS58"/>
      <c r="AY58"/>
      <c r="AZ58"/>
      <c r="BA58"/>
    </row>
    <row r="59" spans="3:53" ht="15">
      <c r="C59"/>
      <c r="D59"/>
      <c r="E59"/>
      <c r="K59"/>
      <c r="L59"/>
      <c r="M59"/>
      <c r="S59"/>
      <c r="T59"/>
      <c r="U59"/>
      <c r="AA59"/>
      <c r="AB59"/>
      <c r="AC59"/>
      <c r="AI59"/>
      <c r="AJ59"/>
      <c r="AK59"/>
      <c r="AQ59"/>
      <c r="AR59"/>
      <c r="AS59"/>
      <c r="AY59"/>
      <c r="AZ59"/>
      <c r="BA59"/>
    </row>
    <row r="60" spans="3:53" ht="15">
      <c r="C60"/>
      <c r="D60"/>
      <c r="E60"/>
      <c r="K60"/>
      <c r="L60"/>
      <c r="M60"/>
      <c r="S60"/>
      <c r="T60"/>
      <c r="U60"/>
      <c r="AA60"/>
      <c r="AB60"/>
      <c r="AC60"/>
      <c r="AI60"/>
      <c r="AJ60"/>
      <c r="AK60"/>
      <c r="AQ60"/>
      <c r="AR60"/>
      <c r="AS60"/>
      <c r="AY60"/>
      <c r="AZ60"/>
      <c r="BA60"/>
    </row>
    <row r="61" spans="3:53" ht="15">
      <c r="C61"/>
      <c r="D61"/>
      <c r="E61"/>
      <c r="K61"/>
      <c r="L61"/>
      <c r="M61"/>
      <c r="S61"/>
      <c r="T61"/>
      <c r="U61"/>
      <c r="AA61"/>
      <c r="AB61"/>
      <c r="AC61"/>
      <c r="AI61"/>
      <c r="AJ61"/>
      <c r="AK61"/>
      <c r="AQ61"/>
      <c r="AR61"/>
      <c r="AS61"/>
      <c r="AY61"/>
      <c r="AZ61"/>
      <c r="BA61"/>
    </row>
    <row r="62" spans="3:53" ht="15">
      <c r="C62"/>
      <c r="D62"/>
      <c r="E62"/>
      <c r="K62"/>
      <c r="L62"/>
      <c r="M62"/>
      <c r="S62"/>
      <c r="T62"/>
      <c r="U62"/>
      <c r="AA62"/>
      <c r="AB62"/>
      <c r="AC62"/>
      <c r="AI62"/>
      <c r="AJ62"/>
      <c r="AK62"/>
      <c r="AQ62"/>
      <c r="AR62"/>
      <c r="AS62"/>
      <c r="AY62"/>
      <c r="AZ62"/>
      <c r="BA62"/>
    </row>
    <row r="63" spans="3:53" ht="15">
      <c r="C63"/>
      <c r="D63"/>
      <c r="E63"/>
      <c r="K63"/>
      <c r="L63"/>
      <c r="M63"/>
      <c r="S63"/>
      <c r="T63"/>
      <c r="U63"/>
      <c r="AA63"/>
      <c r="AB63"/>
      <c r="AC63"/>
      <c r="AI63"/>
      <c r="AJ63"/>
      <c r="AK63"/>
      <c r="AQ63"/>
      <c r="AR63"/>
      <c r="AS63"/>
      <c r="AY63"/>
      <c r="AZ63"/>
      <c r="BA63"/>
    </row>
    <row r="64" spans="3:53" ht="15">
      <c r="C64"/>
      <c r="D64"/>
      <c r="E64"/>
      <c r="K64"/>
      <c r="L64"/>
      <c r="M64"/>
      <c r="S64"/>
      <c r="T64"/>
      <c r="U64"/>
      <c r="AA64"/>
      <c r="AB64"/>
      <c r="AC64"/>
      <c r="AI64"/>
      <c r="AJ64"/>
      <c r="AK64"/>
      <c r="AQ64"/>
      <c r="AR64"/>
      <c r="AS64"/>
      <c r="AY64"/>
      <c r="AZ64"/>
      <c r="BA64"/>
    </row>
    <row r="65" spans="3:53" ht="15">
      <c r="C65"/>
      <c r="D65"/>
      <c r="E65"/>
      <c r="K65"/>
      <c r="L65"/>
      <c r="M65"/>
      <c r="S65"/>
      <c r="T65"/>
      <c r="U65"/>
      <c r="AA65"/>
      <c r="AB65"/>
      <c r="AC65"/>
      <c r="AI65"/>
      <c r="AJ65"/>
      <c r="AK65"/>
      <c r="AQ65"/>
      <c r="AR65"/>
      <c r="AS65"/>
      <c r="AY65"/>
      <c r="AZ65"/>
      <c r="BA65"/>
    </row>
    <row r="66" spans="3:53" ht="15">
      <c r="C66"/>
      <c r="D66"/>
      <c r="E66"/>
      <c r="K66"/>
      <c r="L66"/>
      <c r="M66"/>
      <c r="S66"/>
      <c r="T66"/>
      <c r="U66"/>
      <c r="AA66"/>
      <c r="AB66"/>
      <c r="AC66"/>
      <c r="AI66"/>
      <c r="AJ66"/>
      <c r="AK66"/>
      <c r="AQ66"/>
      <c r="AR66"/>
      <c r="AS66"/>
      <c r="AY66"/>
      <c r="AZ66"/>
      <c r="BA66"/>
    </row>
    <row r="67" spans="3:53" ht="15">
      <c r="C67"/>
      <c r="D67"/>
      <c r="E67"/>
      <c r="K67"/>
      <c r="L67"/>
      <c r="M67"/>
      <c r="S67"/>
      <c r="T67"/>
      <c r="U67"/>
      <c r="AA67"/>
      <c r="AB67"/>
      <c r="AC67"/>
      <c r="AI67"/>
      <c r="AJ67"/>
      <c r="AK67"/>
      <c r="AQ67"/>
      <c r="AR67"/>
      <c r="AS67"/>
      <c r="AY67"/>
      <c r="AZ67"/>
      <c r="BA67"/>
    </row>
    <row r="68" spans="3:53" ht="15">
      <c r="C68"/>
      <c r="D68"/>
      <c r="E68"/>
      <c r="K68"/>
      <c r="L68"/>
      <c r="M68"/>
      <c r="S68"/>
      <c r="T68"/>
      <c r="U68"/>
      <c r="AA68"/>
      <c r="AB68"/>
      <c r="AC68"/>
      <c r="AI68"/>
      <c r="AJ68"/>
      <c r="AK68"/>
      <c r="AQ68"/>
      <c r="AR68"/>
      <c r="AS68"/>
      <c r="AY68"/>
      <c r="AZ68"/>
      <c r="BA68"/>
    </row>
    <row r="69" spans="3:53" ht="15">
      <c r="C69"/>
      <c r="D69"/>
      <c r="E69"/>
      <c r="K69"/>
      <c r="L69"/>
      <c r="M69"/>
      <c r="S69"/>
      <c r="T69"/>
      <c r="U69"/>
      <c r="AA69"/>
      <c r="AB69"/>
      <c r="AC69"/>
      <c r="AI69"/>
      <c r="AJ69"/>
      <c r="AK69"/>
      <c r="AQ69"/>
      <c r="AR69"/>
      <c r="AS69"/>
      <c r="AY69"/>
      <c r="AZ69"/>
      <c r="BA69"/>
    </row>
    <row r="70" spans="3:53" ht="15">
      <c r="C70"/>
      <c r="D70"/>
      <c r="E70"/>
      <c r="K70"/>
      <c r="L70"/>
      <c r="M70"/>
      <c r="S70"/>
      <c r="T70"/>
      <c r="U70"/>
      <c r="AA70"/>
      <c r="AB70"/>
      <c r="AC70"/>
      <c r="AI70"/>
      <c r="AJ70"/>
      <c r="AK70"/>
      <c r="AQ70"/>
      <c r="AR70"/>
      <c r="AS70"/>
      <c r="AY70"/>
      <c r="AZ70"/>
      <c r="BA70"/>
    </row>
    <row r="71" spans="3:53" ht="15">
      <c r="C71"/>
      <c r="D71"/>
      <c r="E71"/>
      <c r="K71"/>
      <c r="L71"/>
      <c r="M71"/>
      <c r="S71"/>
      <c r="T71"/>
      <c r="U71"/>
      <c r="AA71"/>
      <c r="AB71"/>
      <c r="AC71"/>
      <c r="AI71"/>
      <c r="AJ71"/>
      <c r="AK71"/>
      <c r="AQ71"/>
      <c r="AR71"/>
      <c r="AS71"/>
      <c r="AY71"/>
      <c r="AZ71"/>
      <c r="BA71"/>
    </row>
    <row r="72" spans="3:53" ht="15">
      <c r="C72"/>
      <c r="D72"/>
      <c r="E72"/>
      <c r="K72"/>
      <c r="L72"/>
      <c r="M72"/>
      <c r="S72"/>
      <c r="T72"/>
      <c r="U72"/>
      <c r="AA72"/>
      <c r="AB72"/>
      <c r="AC72"/>
      <c r="AI72"/>
      <c r="AJ72"/>
      <c r="AK72"/>
      <c r="AQ72"/>
      <c r="AR72"/>
      <c r="AS72"/>
      <c r="AY72"/>
      <c r="AZ72"/>
      <c r="BA72"/>
    </row>
    <row r="73" spans="4:53" ht="15">
      <c r="D73"/>
      <c r="E73"/>
      <c r="L73"/>
      <c r="M73"/>
      <c r="T73"/>
      <c r="U73"/>
      <c r="AB73"/>
      <c r="AC73"/>
      <c r="AJ73"/>
      <c r="AK73"/>
      <c r="AR73"/>
      <c r="AS73"/>
      <c r="AZ73"/>
      <c r="BA73"/>
    </row>
    <row r="74" spans="4:53" ht="15">
      <c r="D74"/>
      <c r="E74"/>
      <c r="L74"/>
      <c r="M74"/>
      <c r="T74"/>
      <c r="U74"/>
      <c r="AB74"/>
      <c r="AC74"/>
      <c r="AJ74"/>
      <c r="AK74"/>
      <c r="AR74"/>
      <c r="AS74"/>
      <c r="AZ74"/>
      <c r="BA74"/>
    </row>
    <row r="75" spans="4:53" ht="15">
      <c r="D75"/>
      <c r="E75"/>
      <c r="L75"/>
      <c r="M75"/>
      <c r="T75"/>
      <c r="U75"/>
      <c r="AB75"/>
      <c r="AC75"/>
      <c r="AJ75"/>
      <c r="AK75"/>
      <c r="AR75"/>
      <c r="AS75"/>
      <c r="AZ75"/>
      <c r="BA75"/>
    </row>
    <row r="76" spans="4:53" ht="15">
      <c r="D76"/>
      <c r="E76"/>
      <c r="L76"/>
      <c r="M76"/>
      <c r="T76"/>
      <c r="U76"/>
      <c r="AB76"/>
      <c r="AC76"/>
      <c r="AJ76"/>
      <c r="AK76"/>
      <c r="AR76"/>
      <c r="AS76"/>
      <c r="AZ76"/>
      <c r="BA76"/>
    </row>
    <row r="77" spans="4:53" ht="15">
      <c r="D77"/>
      <c r="E77"/>
      <c r="L77"/>
      <c r="M77"/>
      <c r="T77"/>
      <c r="U77"/>
      <c r="AB77"/>
      <c r="AC77"/>
      <c r="AJ77"/>
      <c r="AK77"/>
      <c r="AR77"/>
      <c r="AS77"/>
      <c r="AZ77"/>
      <c r="BA77"/>
    </row>
    <row r="78" spans="4:53" ht="15">
      <c r="D78"/>
      <c r="E78"/>
      <c r="L78"/>
      <c r="M78"/>
      <c r="T78"/>
      <c r="U78"/>
      <c r="AB78"/>
      <c r="AC78"/>
      <c r="AJ78"/>
      <c r="AK78"/>
      <c r="AR78"/>
      <c r="AS78"/>
      <c r="AZ78"/>
      <c r="BA78"/>
    </row>
    <row r="79" spans="4:53" ht="15">
      <c r="D79"/>
      <c r="E79"/>
      <c r="L79"/>
      <c r="M79"/>
      <c r="T79"/>
      <c r="U79"/>
      <c r="AB79"/>
      <c r="AC79"/>
      <c r="AJ79"/>
      <c r="AK79"/>
      <c r="AR79"/>
      <c r="AS79"/>
      <c r="AZ79"/>
      <c r="BA79"/>
    </row>
    <row r="80" spans="4:53" ht="15">
      <c r="D80"/>
      <c r="E80"/>
      <c r="L80"/>
      <c r="M80"/>
      <c r="T80"/>
      <c r="U80"/>
      <c r="AB80"/>
      <c r="AC80"/>
      <c r="AJ80"/>
      <c r="AK80"/>
      <c r="AR80"/>
      <c r="AS80"/>
      <c r="AZ80"/>
      <c r="BA80"/>
    </row>
    <row r="81" spans="4:53" ht="15">
      <c r="D81"/>
      <c r="E81"/>
      <c r="L81"/>
      <c r="M81"/>
      <c r="T81"/>
      <c r="U81"/>
      <c r="AB81"/>
      <c r="AC81"/>
      <c r="AJ81"/>
      <c r="AK81"/>
      <c r="AR81"/>
      <c r="AS81"/>
      <c r="AZ81"/>
      <c r="BA81"/>
    </row>
    <row r="82" spans="4:53" ht="15">
      <c r="D82"/>
      <c r="E82"/>
      <c r="L82"/>
      <c r="M82"/>
      <c r="T82"/>
      <c r="U82"/>
      <c r="AB82"/>
      <c r="AC82"/>
      <c r="AJ82"/>
      <c r="AK82"/>
      <c r="AR82"/>
      <c r="AS82"/>
      <c r="AZ82"/>
      <c r="BA82"/>
    </row>
    <row r="83" spans="4:53" ht="15">
      <c r="D83"/>
      <c r="E83"/>
      <c r="L83"/>
      <c r="M83"/>
      <c r="T83"/>
      <c r="U83"/>
      <c r="AB83"/>
      <c r="AC83"/>
      <c r="AJ83"/>
      <c r="AK83"/>
      <c r="AR83"/>
      <c r="AS83"/>
      <c r="AZ83"/>
      <c r="BA83"/>
    </row>
    <row r="84" spans="4:53" ht="15">
      <c r="D84"/>
      <c r="E84"/>
      <c r="L84"/>
      <c r="M84"/>
      <c r="T84"/>
      <c r="U84"/>
      <c r="AB84"/>
      <c r="AC84"/>
      <c r="AJ84"/>
      <c r="AK84"/>
      <c r="AR84"/>
      <c r="AS84"/>
      <c r="AZ84"/>
      <c r="BA84"/>
    </row>
    <row r="85" spans="4:53" ht="15">
      <c r="D85"/>
      <c r="E85"/>
      <c r="L85"/>
      <c r="M85"/>
      <c r="T85"/>
      <c r="U85"/>
      <c r="AB85"/>
      <c r="AC85"/>
      <c r="AJ85"/>
      <c r="AK85"/>
      <c r="AR85"/>
      <c r="AS85"/>
      <c r="AZ85"/>
      <c r="BA85"/>
    </row>
    <row r="86" spans="4:53" ht="15">
      <c r="D86"/>
      <c r="E86"/>
      <c r="L86"/>
      <c r="M86"/>
      <c r="T86"/>
      <c r="U86"/>
      <c r="AB86"/>
      <c r="AC86"/>
      <c r="AJ86"/>
      <c r="AK86"/>
      <c r="AR86"/>
      <c r="AS86"/>
      <c r="AZ86"/>
      <c r="BA86"/>
    </row>
    <row r="87" spans="4:53" ht="15">
      <c r="D87"/>
      <c r="E87"/>
      <c r="L87"/>
      <c r="M87"/>
      <c r="T87"/>
      <c r="U87"/>
      <c r="AB87"/>
      <c r="AC87"/>
      <c r="AJ87"/>
      <c r="AK87"/>
      <c r="AR87"/>
      <c r="AS87"/>
      <c r="AZ87"/>
      <c r="BA87"/>
    </row>
    <row r="88" spans="4:53" ht="15">
      <c r="D88"/>
      <c r="E88"/>
      <c r="L88"/>
      <c r="M88"/>
      <c r="T88"/>
      <c r="U88"/>
      <c r="AB88"/>
      <c r="AC88"/>
      <c r="AJ88"/>
      <c r="AK88"/>
      <c r="AR88"/>
      <c r="AS88"/>
      <c r="AZ88"/>
      <c r="BA88"/>
    </row>
    <row r="89" spans="4:53" ht="15">
      <c r="D89"/>
      <c r="E89"/>
      <c r="L89"/>
      <c r="M89"/>
      <c r="T89"/>
      <c r="U89"/>
      <c r="AB89"/>
      <c r="AC89"/>
      <c r="AJ89"/>
      <c r="AK89"/>
      <c r="AR89"/>
      <c r="AS89"/>
      <c r="AZ89"/>
      <c r="BA89"/>
    </row>
    <row r="90" spans="4:53" ht="15">
      <c r="D90"/>
      <c r="E90"/>
      <c r="L90"/>
      <c r="M90"/>
      <c r="T90"/>
      <c r="U90"/>
      <c r="AB90"/>
      <c r="AC90"/>
      <c r="AJ90"/>
      <c r="AK90"/>
      <c r="AR90"/>
      <c r="AS90"/>
      <c r="AZ90"/>
      <c r="BA90"/>
    </row>
    <row r="91" spans="4:53" ht="15">
      <c r="D91"/>
      <c r="E91"/>
      <c r="L91"/>
      <c r="M91"/>
      <c r="T91"/>
      <c r="U91"/>
      <c r="AB91"/>
      <c r="AC91"/>
      <c r="AJ91"/>
      <c r="AK91"/>
      <c r="AR91"/>
      <c r="AS91"/>
      <c r="AZ91"/>
      <c r="BA91"/>
    </row>
    <row r="92" spans="4:53" ht="15">
      <c r="D92"/>
      <c r="E92"/>
      <c r="L92"/>
      <c r="M92"/>
      <c r="T92"/>
      <c r="U92"/>
      <c r="AB92"/>
      <c r="AC92"/>
      <c r="AJ92"/>
      <c r="AK92"/>
      <c r="AR92"/>
      <c r="AS92"/>
      <c r="AZ92"/>
      <c r="BA92"/>
    </row>
    <row r="93" spans="4:53" ht="15">
      <c r="D93"/>
      <c r="E93"/>
      <c r="L93"/>
      <c r="M93"/>
      <c r="T93"/>
      <c r="U93"/>
      <c r="AB93"/>
      <c r="AC93"/>
      <c r="AJ93"/>
      <c r="AK93"/>
      <c r="AR93"/>
      <c r="AS93"/>
      <c r="AZ93"/>
      <c r="BA93"/>
    </row>
    <row r="94" spans="4:53" ht="15">
      <c r="D94"/>
      <c r="E94"/>
      <c r="L94"/>
      <c r="M94"/>
      <c r="T94"/>
      <c r="U94"/>
      <c r="AB94"/>
      <c r="AC94"/>
      <c r="AJ94"/>
      <c r="AK94"/>
      <c r="AR94"/>
      <c r="AS94"/>
      <c r="AZ94"/>
      <c r="BA94"/>
    </row>
    <row r="95" spans="4:53" ht="15">
      <c r="D95"/>
      <c r="E95"/>
      <c r="L95"/>
      <c r="M95"/>
      <c r="T95"/>
      <c r="U95"/>
      <c r="AB95"/>
      <c r="AC95"/>
      <c r="AJ95"/>
      <c r="AK95"/>
      <c r="AR95"/>
      <c r="AS95"/>
      <c r="AZ95"/>
      <c r="BA95"/>
    </row>
    <row r="96" spans="4:53" ht="15">
      <c r="D96"/>
      <c r="E96"/>
      <c r="L96"/>
      <c r="M96"/>
      <c r="T96"/>
      <c r="U96"/>
      <c r="AB96"/>
      <c r="AC96"/>
      <c r="AJ96"/>
      <c r="AK96"/>
      <c r="AR96"/>
      <c r="AS96"/>
      <c r="AZ96"/>
      <c r="BA96"/>
    </row>
    <row r="97" spans="4:53" ht="15">
      <c r="D97"/>
      <c r="E97"/>
      <c r="L97"/>
      <c r="M97"/>
      <c r="T97"/>
      <c r="U97"/>
      <c r="AB97"/>
      <c r="AC97"/>
      <c r="AJ97"/>
      <c r="AK97"/>
      <c r="AR97"/>
      <c r="AS97"/>
      <c r="AZ97"/>
      <c r="BA97"/>
    </row>
    <row r="98" spans="4:53" ht="15">
      <c r="D98"/>
      <c r="E98"/>
      <c r="L98"/>
      <c r="M98"/>
      <c r="T98"/>
      <c r="U98"/>
      <c r="AB98"/>
      <c r="AC98"/>
      <c r="AJ98"/>
      <c r="AK98"/>
      <c r="AR98"/>
      <c r="AS98"/>
      <c r="AZ98"/>
      <c r="BA98"/>
    </row>
    <row r="99" spans="4:53" ht="15">
      <c r="D99"/>
      <c r="E99"/>
      <c r="L99"/>
      <c r="M99"/>
      <c r="T99"/>
      <c r="U99"/>
      <c r="AB99"/>
      <c r="AC99"/>
      <c r="AJ99"/>
      <c r="AK99"/>
      <c r="AR99"/>
      <c r="AS99"/>
      <c r="AZ99"/>
      <c r="BA99"/>
    </row>
    <row r="100" spans="4:53" ht="15">
      <c r="D100"/>
      <c r="E100"/>
      <c r="L100"/>
      <c r="M100"/>
      <c r="T100"/>
      <c r="U100"/>
      <c r="AB100"/>
      <c r="AC100"/>
      <c r="AJ100"/>
      <c r="AK100"/>
      <c r="AR100"/>
      <c r="AS100"/>
      <c r="AZ100"/>
      <c r="BA100"/>
    </row>
    <row r="101" spans="4:53" ht="15">
      <c r="D101"/>
      <c r="E101"/>
      <c r="L101"/>
      <c r="M101"/>
      <c r="T101"/>
      <c r="U101"/>
      <c r="AB101"/>
      <c r="AC101"/>
      <c r="AJ101"/>
      <c r="AK101"/>
      <c r="AR101"/>
      <c r="AS101"/>
      <c r="AZ101"/>
      <c r="BA101"/>
    </row>
    <row r="102" spans="4:53" ht="15">
      <c r="D102"/>
      <c r="E102"/>
      <c r="L102"/>
      <c r="M102"/>
      <c r="T102"/>
      <c r="U102"/>
      <c r="AB102"/>
      <c r="AC102"/>
      <c r="AJ102"/>
      <c r="AK102"/>
      <c r="AR102"/>
      <c r="AS102"/>
      <c r="AZ102"/>
      <c r="BA102"/>
    </row>
    <row r="103" spans="4:53" ht="15">
      <c r="D103"/>
      <c r="E103"/>
      <c r="L103"/>
      <c r="M103"/>
      <c r="T103"/>
      <c r="U103"/>
      <c r="AB103"/>
      <c r="AC103"/>
      <c r="AJ103"/>
      <c r="AK103"/>
      <c r="AR103"/>
      <c r="AS103"/>
      <c r="AZ103"/>
      <c r="BA103"/>
    </row>
    <row r="104" spans="4:53" ht="15">
      <c r="D104"/>
      <c r="E104"/>
      <c r="L104"/>
      <c r="M104"/>
      <c r="T104"/>
      <c r="U104"/>
      <c r="AB104"/>
      <c r="AC104"/>
      <c r="AJ104"/>
      <c r="AK104"/>
      <c r="AR104"/>
      <c r="AS104"/>
      <c r="AZ104"/>
      <c r="BA104"/>
    </row>
    <row r="105" spans="4:53" ht="15">
      <c r="D105"/>
      <c r="E105"/>
      <c r="L105"/>
      <c r="M105"/>
      <c r="T105"/>
      <c r="U105"/>
      <c r="AB105"/>
      <c r="AC105"/>
      <c r="AJ105"/>
      <c r="AK105"/>
      <c r="AR105"/>
      <c r="AS105"/>
      <c r="AZ105"/>
      <c r="BA105"/>
    </row>
    <row r="106" spans="4:53" ht="15">
      <c r="D106"/>
      <c r="E106"/>
      <c r="L106"/>
      <c r="M106"/>
      <c r="T106"/>
      <c r="U106"/>
      <c r="AB106"/>
      <c r="AC106"/>
      <c r="AJ106"/>
      <c r="AK106"/>
      <c r="AR106"/>
      <c r="AS106"/>
      <c r="AZ106"/>
      <c r="BA106"/>
    </row>
    <row r="107" spans="4:53" ht="15">
      <c r="D107"/>
      <c r="E107"/>
      <c r="L107"/>
      <c r="M107"/>
      <c r="T107"/>
      <c r="U107"/>
      <c r="AB107"/>
      <c r="AC107"/>
      <c r="AJ107"/>
      <c r="AK107"/>
      <c r="AR107"/>
      <c r="AS107"/>
      <c r="AZ107"/>
      <c r="BA107"/>
    </row>
    <row r="108" spans="4:53" ht="15">
      <c r="D108"/>
      <c r="E108"/>
      <c r="L108"/>
      <c r="M108"/>
      <c r="T108"/>
      <c r="U108"/>
      <c r="AB108"/>
      <c r="AC108"/>
      <c r="AJ108"/>
      <c r="AK108"/>
      <c r="AR108"/>
      <c r="AS108"/>
      <c r="AZ108"/>
      <c r="BA108"/>
    </row>
    <row r="109" spans="4:53" ht="15">
      <c r="D109"/>
      <c r="E109"/>
      <c r="L109"/>
      <c r="M109"/>
      <c r="T109"/>
      <c r="U109"/>
      <c r="AB109"/>
      <c r="AC109"/>
      <c r="AJ109"/>
      <c r="AK109"/>
      <c r="AR109"/>
      <c r="AS109"/>
      <c r="AZ109"/>
      <c r="BA109"/>
    </row>
    <row r="110" spans="4:53" ht="15">
      <c r="D110"/>
      <c r="E110"/>
      <c r="L110"/>
      <c r="M110"/>
      <c r="T110"/>
      <c r="U110"/>
      <c r="AB110"/>
      <c r="AC110"/>
      <c r="AJ110"/>
      <c r="AK110"/>
      <c r="AR110"/>
      <c r="AS110"/>
      <c r="AZ110"/>
      <c r="BA110"/>
    </row>
    <row r="111" spans="4:53" ht="15">
      <c r="D111"/>
      <c r="E111"/>
      <c r="L111"/>
      <c r="M111"/>
      <c r="T111"/>
      <c r="U111"/>
      <c r="AB111"/>
      <c r="AC111"/>
      <c r="AJ111"/>
      <c r="AK111"/>
      <c r="AR111"/>
      <c r="AS111"/>
      <c r="AZ111"/>
      <c r="BA111"/>
    </row>
    <row r="112" spans="4:53" ht="15">
      <c r="D112"/>
      <c r="E112"/>
      <c r="L112"/>
      <c r="M112"/>
      <c r="T112"/>
      <c r="U112"/>
      <c r="AB112"/>
      <c r="AC112"/>
      <c r="AJ112"/>
      <c r="AK112"/>
      <c r="AR112"/>
      <c r="AS112"/>
      <c r="AZ112"/>
      <c r="BA112"/>
    </row>
    <row r="113" spans="4:53" ht="15">
      <c r="D113"/>
      <c r="E113"/>
      <c r="L113"/>
      <c r="M113"/>
      <c r="T113"/>
      <c r="U113"/>
      <c r="AB113"/>
      <c r="AC113"/>
      <c r="AJ113"/>
      <c r="AK113"/>
      <c r="AR113"/>
      <c r="AS113"/>
      <c r="AZ113"/>
      <c r="BA113"/>
    </row>
    <row r="114" spans="4:53" ht="15">
      <c r="D114"/>
      <c r="E114"/>
      <c r="L114"/>
      <c r="M114"/>
      <c r="T114"/>
      <c r="U114"/>
      <c r="AB114"/>
      <c r="AC114"/>
      <c r="AJ114"/>
      <c r="AK114"/>
      <c r="AR114"/>
      <c r="AS114"/>
      <c r="AZ114"/>
      <c r="BA114"/>
    </row>
    <row r="115" spans="4:53" ht="15">
      <c r="D115"/>
      <c r="E115"/>
      <c r="L115"/>
      <c r="M115"/>
      <c r="T115"/>
      <c r="U115"/>
      <c r="AB115"/>
      <c r="AC115"/>
      <c r="AJ115"/>
      <c r="AK115"/>
      <c r="AR115"/>
      <c r="AS115"/>
      <c r="AZ115"/>
      <c r="BA115"/>
    </row>
    <row r="116" spans="4:53" ht="15">
      <c r="D116"/>
      <c r="E116"/>
      <c r="L116"/>
      <c r="M116"/>
      <c r="T116"/>
      <c r="U116"/>
      <c r="AB116"/>
      <c r="AC116"/>
      <c r="AJ116"/>
      <c r="AK116"/>
      <c r="AR116"/>
      <c r="AS116"/>
      <c r="AZ116"/>
      <c r="BA116"/>
    </row>
    <row r="117" spans="4:53" ht="15">
      <c r="D117"/>
      <c r="E117"/>
      <c r="L117"/>
      <c r="M117"/>
      <c r="T117"/>
      <c r="U117"/>
      <c r="AB117"/>
      <c r="AC117"/>
      <c r="AJ117"/>
      <c r="AK117"/>
      <c r="AR117"/>
      <c r="AS117"/>
      <c r="AZ117"/>
      <c r="BA117"/>
    </row>
    <row r="118" spans="4:53" ht="15">
      <c r="D118"/>
      <c r="E118"/>
      <c r="L118"/>
      <c r="M118"/>
      <c r="T118"/>
      <c r="U118"/>
      <c r="AB118"/>
      <c r="AC118"/>
      <c r="AJ118"/>
      <c r="AK118"/>
      <c r="AR118"/>
      <c r="AS118"/>
      <c r="AZ118"/>
      <c r="BA118"/>
    </row>
    <row r="119" spans="4:53" ht="15">
      <c r="D119"/>
      <c r="E119"/>
      <c r="L119"/>
      <c r="M119"/>
      <c r="T119"/>
      <c r="U119"/>
      <c r="AB119"/>
      <c r="AC119"/>
      <c r="AJ119"/>
      <c r="AK119"/>
      <c r="AR119"/>
      <c r="AS119"/>
      <c r="AZ119"/>
      <c r="BA119"/>
    </row>
    <row r="120" spans="4:53" ht="15">
      <c r="D120"/>
      <c r="E120"/>
      <c r="L120"/>
      <c r="M120"/>
      <c r="T120"/>
      <c r="U120"/>
      <c r="AB120"/>
      <c r="AC120"/>
      <c r="AJ120"/>
      <c r="AK120"/>
      <c r="AR120"/>
      <c r="AS120"/>
      <c r="AZ120"/>
      <c r="BA120"/>
    </row>
    <row r="121" spans="4:53" ht="15">
      <c r="D121"/>
      <c r="E121"/>
      <c r="L121"/>
      <c r="M121"/>
      <c r="T121"/>
      <c r="U121"/>
      <c r="AB121"/>
      <c r="AC121"/>
      <c r="AJ121"/>
      <c r="AK121"/>
      <c r="AR121"/>
      <c r="AS121"/>
      <c r="AZ121"/>
      <c r="BA121"/>
    </row>
    <row r="122" spans="4:53" ht="15">
      <c r="D122"/>
      <c r="E122"/>
      <c r="L122"/>
      <c r="M122"/>
      <c r="T122"/>
      <c r="U122"/>
      <c r="AB122"/>
      <c r="AC122"/>
      <c r="AJ122"/>
      <c r="AK122"/>
      <c r="AR122"/>
      <c r="AS122"/>
      <c r="AZ122"/>
      <c r="BA122"/>
    </row>
    <row r="123" spans="4:53" ht="15">
      <c r="D123"/>
      <c r="E123"/>
      <c r="L123"/>
      <c r="M123"/>
      <c r="T123"/>
      <c r="U123"/>
      <c r="AB123"/>
      <c r="AC123"/>
      <c r="AJ123"/>
      <c r="AK123"/>
      <c r="AR123"/>
      <c r="AS123"/>
      <c r="AZ123"/>
      <c r="BA123"/>
    </row>
    <row r="124" spans="4:53" ht="15">
      <c r="D124"/>
      <c r="E124"/>
      <c r="L124"/>
      <c r="M124"/>
      <c r="T124"/>
      <c r="U124"/>
      <c r="AB124"/>
      <c r="AC124"/>
      <c r="AJ124"/>
      <c r="AK124"/>
      <c r="AR124"/>
      <c r="AS124"/>
      <c r="AZ124"/>
      <c r="BA124"/>
    </row>
    <row r="125" spans="4:53" ht="15">
      <c r="D125"/>
      <c r="E125"/>
      <c r="L125"/>
      <c r="M125"/>
      <c r="T125"/>
      <c r="U125"/>
      <c r="AB125"/>
      <c r="AC125"/>
      <c r="AJ125"/>
      <c r="AK125"/>
      <c r="AR125"/>
      <c r="AS125"/>
      <c r="AZ125"/>
      <c r="BA125"/>
    </row>
    <row r="126" spans="4:53" ht="15">
      <c r="D126"/>
      <c r="E126"/>
      <c r="L126"/>
      <c r="M126"/>
      <c r="T126"/>
      <c r="U126"/>
      <c r="AB126"/>
      <c r="AC126"/>
      <c r="AJ126"/>
      <c r="AK126"/>
      <c r="AR126"/>
      <c r="AS126"/>
      <c r="AZ126"/>
      <c r="BA126"/>
    </row>
    <row r="127" spans="4:53" ht="15">
      <c r="D127"/>
      <c r="E127"/>
      <c r="L127"/>
      <c r="M127"/>
      <c r="T127"/>
      <c r="U127"/>
      <c r="AB127"/>
      <c r="AC127"/>
      <c r="AJ127"/>
      <c r="AK127"/>
      <c r="AR127"/>
      <c r="AS127"/>
      <c r="AZ127"/>
      <c r="BA127"/>
    </row>
    <row r="128" spans="4:53" ht="15">
      <c r="D128"/>
      <c r="E128"/>
      <c r="L128"/>
      <c r="M128"/>
      <c r="T128"/>
      <c r="U128"/>
      <c r="AB128"/>
      <c r="AC128"/>
      <c r="AJ128"/>
      <c r="AK128"/>
      <c r="AR128"/>
      <c r="AS128"/>
      <c r="AZ128"/>
      <c r="BA128"/>
    </row>
    <row r="129" spans="4:53" ht="15">
      <c r="D129"/>
      <c r="E129"/>
      <c r="L129"/>
      <c r="M129"/>
      <c r="T129"/>
      <c r="U129"/>
      <c r="AB129"/>
      <c r="AC129"/>
      <c r="AJ129"/>
      <c r="AK129"/>
      <c r="AR129"/>
      <c r="AS129"/>
      <c r="AZ129"/>
      <c r="BA129"/>
    </row>
    <row r="130" spans="4:53" ht="15">
      <c r="D130"/>
      <c r="E130"/>
      <c r="L130"/>
      <c r="M130"/>
      <c r="T130"/>
      <c r="U130"/>
      <c r="AB130"/>
      <c r="AC130"/>
      <c r="AJ130"/>
      <c r="AK130"/>
      <c r="AR130"/>
      <c r="AS130"/>
      <c r="AZ130"/>
      <c r="BA130"/>
    </row>
    <row r="131" spans="4:53" ht="15">
      <c r="D131"/>
      <c r="E131"/>
      <c r="L131"/>
      <c r="M131"/>
      <c r="T131"/>
      <c r="U131"/>
      <c r="AB131"/>
      <c r="AC131"/>
      <c r="AJ131"/>
      <c r="AK131"/>
      <c r="AR131"/>
      <c r="AS131"/>
      <c r="AZ131"/>
      <c r="BA131"/>
    </row>
    <row r="132" spans="4:53" ht="15">
      <c r="D132"/>
      <c r="E132"/>
      <c r="L132"/>
      <c r="M132"/>
      <c r="T132"/>
      <c r="U132"/>
      <c r="AB132"/>
      <c r="AC132"/>
      <c r="AJ132"/>
      <c r="AK132"/>
      <c r="AR132"/>
      <c r="AS132"/>
      <c r="AZ132"/>
      <c r="BA132"/>
    </row>
    <row r="133" spans="4:53" ht="15">
      <c r="D133"/>
      <c r="E133"/>
      <c r="L133"/>
      <c r="M133"/>
      <c r="T133"/>
      <c r="U133"/>
      <c r="AB133"/>
      <c r="AC133"/>
      <c r="AJ133"/>
      <c r="AK133"/>
      <c r="AR133"/>
      <c r="AS133"/>
      <c r="AZ133"/>
      <c r="BA133"/>
    </row>
    <row r="134" spans="4:53" ht="15">
      <c r="D134"/>
      <c r="E134"/>
      <c r="L134"/>
      <c r="M134"/>
      <c r="T134"/>
      <c r="U134"/>
      <c r="AB134"/>
      <c r="AC134"/>
      <c r="AJ134"/>
      <c r="AK134"/>
      <c r="AR134"/>
      <c r="AS134"/>
      <c r="AZ134"/>
      <c r="BA134"/>
    </row>
    <row r="135" spans="4:53" ht="15">
      <c r="D135"/>
      <c r="E135"/>
      <c r="L135"/>
      <c r="M135"/>
      <c r="T135"/>
      <c r="U135"/>
      <c r="AB135"/>
      <c r="AC135"/>
      <c r="AJ135"/>
      <c r="AK135"/>
      <c r="AR135"/>
      <c r="AS135"/>
      <c r="AZ135"/>
      <c r="BA135"/>
    </row>
    <row r="136" spans="4:53" ht="15">
      <c r="D136"/>
      <c r="E136"/>
      <c r="L136"/>
      <c r="M136"/>
      <c r="T136"/>
      <c r="U136"/>
      <c r="AB136"/>
      <c r="AC136"/>
      <c r="AJ136"/>
      <c r="AK136"/>
      <c r="AR136"/>
      <c r="AS136"/>
      <c r="AZ136"/>
      <c r="BA136"/>
    </row>
    <row r="137" spans="4:53" ht="15">
      <c r="D137"/>
      <c r="E137"/>
      <c r="L137"/>
      <c r="M137"/>
      <c r="T137"/>
      <c r="U137"/>
      <c r="AB137"/>
      <c r="AC137"/>
      <c r="AJ137"/>
      <c r="AK137"/>
      <c r="AR137"/>
      <c r="AS137"/>
      <c r="AZ137"/>
      <c r="BA137"/>
    </row>
    <row r="138" spans="4:53" ht="15">
      <c r="D138"/>
      <c r="E138"/>
      <c r="L138"/>
      <c r="M138"/>
      <c r="T138"/>
      <c r="U138"/>
      <c r="AB138"/>
      <c r="AC138"/>
      <c r="AJ138"/>
      <c r="AK138"/>
      <c r="AR138"/>
      <c r="AS138"/>
      <c r="AZ138"/>
      <c r="BA138"/>
    </row>
    <row r="139" spans="4:53" ht="15">
      <c r="D139"/>
      <c r="E139"/>
      <c r="L139"/>
      <c r="M139"/>
      <c r="T139"/>
      <c r="U139"/>
      <c r="AB139"/>
      <c r="AC139"/>
      <c r="AJ139"/>
      <c r="AK139"/>
      <c r="AR139"/>
      <c r="AS139"/>
      <c r="AZ139"/>
      <c r="BA139"/>
    </row>
    <row r="140" spans="4:53" ht="15">
      <c r="D140"/>
      <c r="E140"/>
      <c r="L140"/>
      <c r="M140"/>
      <c r="T140"/>
      <c r="U140"/>
      <c r="AB140"/>
      <c r="AC140"/>
      <c r="AJ140"/>
      <c r="AK140"/>
      <c r="AR140"/>
      <c r="AS140"/>
      <c r="AZ140"/>
      <c r="BA140"/>
    </row>
    <row r="141" spans="4:53" ht="15">
      <c r="D141"/>
      <c r="E141"/>
      <c r="L141"/>
      <c r="M141"/>
      <c r="T141"/>
      <c r="U141"/>
      <c r="AB141"/>
      <c r="AC141"/>
      <c r="AJ141"/>
      <c r="AK141"/>
      <c r="AR141"/>
      <c r="AS141"/>
      <c r="AZ141"/>
      <c r="BA141"/>
    </row>
    <row r="142" spans="4:53" ht="15">
      <c r="D142"/>
      <c r="E142"/>
      <c r="L142"/>
      <c r="M142"/>
      <c r="T142"/>
      <c r="U142"/>
      <c r="AB142"/>
      <c r="AC142"/>
      <c r="AJ142"/>
      <c r="AK142"/>
      <c r="AR142"/>
      <c r="AS142"/>
      <c r="AZ142"/>
      <c r="BA142"/>
    </row>
    <row r="143" spans="4:53" ht="15">
      <c r="D143"/>
      <c r="E143"/>
      <c r="L143"/>
      <c r="M143"/>
      <c r="T143"/>
      <c r="U143"/>
      <c r="AB143"/>
      <c r="AC143"/>
      <c r="AJ143"/>
      <c r="AK143"/>
      <c r="AR143"/>
      <c r="AS143"/>
      <c r="AZ143"/>
      <c r="BA143"/>
    </row>
    <row r="144" spans="4:53" ht="15">
      <c r="D144"/>
      <c r="E144"/>
      <c r="L144"/>
      <c r="M144"/>
      <c r="T144"/>
      <c r="U144"/>
      <c r="AB144"/>
      <c r="AC144"/>
      <c r="AJ144"/>
      <c r="AK144"/>
      <c r="AR144"/>
      <c r="AS144"/>
      <c r="AZ144"/>
      <c r="BA144"/>
    </row>
    <row r="145" spans="4:53" ht="15">
      <c r="D145"/>
      <c r="E145"/>
      <c r="L145"/>
      <c r="M145"/>
      <c r="T145"/>
      <c r="U145"/>
      <c r="AB145"/>
      <c r="AC145"/>
      <c r="AJ145"/>
      <c r="AK145"/>
      <c r="AR145"/>
      <c r="AS145"/>
      <c r="AZ145"/>
      <c r="BA145"/>
    </row>
    <row r="146" spans="4:53" ht="15">
      <c r="D146"/>
      <c r="E146"/>
      <c r="L146"/>
      <c r="M146"/>
      <c r="T146"/>
      <c r="U146"/>
      <c r="AB146"/>
      <c r="AC146"/>
      <c r="AJ146"/>
      <c r="AK146"/>
      <c r="AR146"/>
      <c r="AS146"/>
      <c r="AZ146"/>
      <c r="BA146"/>
    </row>
    <row r="147" spans="4:53" ht="15">
      <c r="D147"/>
      <c r="E147"/>
      <c r="L147"/>
      <c r="M147"/>
      <c r="T147"/>
      <c r="U147"/>
      <c r="AB147"/>
      <c r="AC147"/>
      <c r="AJ147"/>
      <c r="AK147"/>
      <c r="AR147"/>
      <c r="AS147"/>
      <c r="AZ147"/>
      <c r="BA147"/>
    </row>
    <row r="148" spans="4:53" ht="15">
      <c r="D148"/>
      <c r="E148"/>
      <c r="L148"/>
      <c r="M148"/>
      <c r="T148"/>
      <c r="U148"/>
      <c r="AB148"/>
      <c r="AC148"/>
      <c r="AJ148"/>
      <c r="AK148"/>
      <c r="AR148"/>
      <c r="AS148"/>
      <c r="AZ148"/>
      <c r="BA148"/>
    </row>
    <row r="149" spans="4:53" ht="15">
      <c r="D149"/>
      <c r="E149"/>
      <c r="L149"/>
      <c r="M149"/>
      <c r="T149"/>
      <c r="U149"/>
      <c r="AB149"/>
      <c r="AC149"/>
      <c r="AJ149"/>
      <c r="AK149"/>
      <c r="AR149"/>
      <c r="AS149"/>
      <c r="AZ149"/>
      <c r="BA149"/>
    </row>
    <row r="150" spans="4:53" ht="15">
      <c r="D150"/>
      <c r="E150"/>
      <c r="L150"/>
      <c r="M150"/>
      <c r="T150"/>
      <c r="U150"/>
      <c r="AB150"/>
      <c r="AC150"/>
      <c r="AJ150"/>
      <c r="AK150"/>
      <c r="AR150"/>
      <c r="AS150"/>
      <c r="AZ150"/>
      <c r="BA150"/>
    </row>
    <row r="151" spans="4:53" ht="15">
      <c r="D151"/>
      <c r="E151"/>
      <c r="L151"/>
      <c r="M151"/>
      <c r="T151"/>
      <c r="U151"/>
      <c r="AB151"/>
      <c r="AC151"/>
      <c r="AJ151"/>
      <c r="AK151"/>
      <c r="AR151"/>
      <c r="AS151"/>
      <c r="AZ151"/>
      <c r="BA151"/>
    </row>
    <row r="152" spans="4:53" ht="15">
      <c r="D152"/>
      <c r="E152"/>
      <c r="L152"/>
      <c r="M152"/>
      <c r="T152"/>
      <c r="U152"/>
      <c r="AB152"/>
      <c r="AC152"/>
      <c r="AJ152"/>
      <c r="AK152"/>
      <c r="AR152"/>
      <c r="AS152"/>
      <c r="AZ152"/>
      <c r="BA152"/>
    </row>
    <row r="153" spans="4:53" ht="15">
      <c r="D153"/>
      <c r="E153"/>
      <c r="L153"/>
      <c r="M153"/>
      <c r="T153"/>
      <c r="U153"/>
      <c r="AB153"/>
      <c r="AC153"/>
      <c r="AJ153"/>
      <c r="AK153"/>
      <c r="AR153"/>
      <c r="AS153"/>
      <c r="AZ153"/>
      <c r="BA153"/>
    </row>
    <row r="154" spans="4:53" ht="15">
      <c r="D154"/>
      <c r="E154"/>
      <c r="L154"/>
      <c r="M154"/>
      <c r="T154"/>
      <c r="U154"/>
      <c r="AB154"/>
      <c r="AC154"/>
      <c r="AJ154"/>
      <c r="AK154"/>
      <c r="AR154"/>
      <c r="AS154"/>
      <c r="AZ154"/>
      <c r="BA154"/>
    </row>
    <row r="155" spans="4:53" ht="15">
      <c r="D155"/>
      <c r="E155"/>
      <c r="L155"/>
      <c r="M155"/>
      <c r="T155"/>
      <c r="U155"/>
      <c r="AB155"/>
      <c r="AC155"/>
      <c r="AJ155"/>
      <c r="AK155"/>
      <c r="AR155"/>
      <c r="AS155"/>
      <c r="AZ155"/>
      <c r="BA155"/>
    </row>
    <row r="156" spans="4:53" ht="15">
      <c r="D156"/>
      <c r="E156"/>
      <c r="L156"/>
      <c r="M156"/>
      <c r="T156"/>
      <c r="U156"/>
      <c r="AB156"/>
      <c r="AC156"/>
      <c r="AJ156"/>
      <c r="AK156"/>
      <c r="AR156"/>
      <c r="AS156"/>
      <c r="AZ156"/>
      <c r="BA156"/>
    </row>
    <row r="157" spans="4:53" ht="15">
      <c r="D157"/>
      <c r="E157"/>
      <c r="L157"/>
      <c r="M157"/>
      <c r="T157"/>
      <c r="U157"/>
      <c r="AB157"/>
      <c r="AC157"/>
      <c r="AJ157"/>
      <c r="AK157"/>
      <c r="AR157"/>
      <c r="AS157"/>
      <c r="AZ157"/>
      <c r="BA157"/>
    </row>
    <row r="158" spans="4:53" ht="15">
      <c r="D158"/>
      <c r="E158"/>
      <c r="L158"/>
      <c r="M158"/>
      <c r="T158"/>
      <c r="U158"/>
      <c r="AB158"/>
      <c r="AC158"/>
      <c r="AJ158"/>
      <c r="AK158"/>
      <c r="AR158"/>
      <c r="AS158"/>
      <c r="AZ158"/>
      <c r="BA158"/>
    </row>
    <row r="159" spans="4:53" ht="15">
      <c r="D159"/>
      <c r="E159"/>
      <c r="L159"/>
      <c r="M159"/>
      <c r="T159"/>
      <c r="U159"/>
      <c r="AB159"/>
      <c r="AC159"/>
      <c r="AJ159"/>
      <c r="AK159"/>
      <c r="AR159"/>
      <c r="AS159"/>
      <c r="AZ159"/>
      <c r="BA159"/>
    </row>
    <row r="160" spans="4:53" ht="15">
      <c r="D160"/>
      <c r="E160"/>
      <c r="L160"/>
      <c r="M160"/>
      <c r="T160"/>
      <c r="U160"/>
      <c r="AB160"/>
      <c r="AC160"/>
      <c r="AJ160"/>
      <c r="AK160"/>
      <c r="AR160"/>
      <c r="AS160"/>
      <c r="AZ160"/>
      <c r="BA160"/>
    </row>
    <row r="161" spans="4:53" ht="15">
      <c r="D161"/>
      <c r="E161"/>
      <c r="L161"/>
      <c r="M161"/>
      <c r="T161"/>
      <c r="U161"/>
      <c r="AB161"/>
      <c r="AC161"/>
      <c r="AJ161"/>
      <c r="AK161"/>
      <c r="AR161"/>
      <c r="AS161"/>
      <c r="AZ161"/>
      <c r="BA161"/>
    </row>
    <row r="162" spans="4:53" ht="15">
      <c r="D162"/>
      <c r="E162"/>
      <c r="L162"/>
      <c r="M162"/>
      <c r="T162"/>
      <c r="U162"/>
      <c r="AB162"/>
      <c r="AC162"/>
      <c r="AJ162"/>
      <c r="AK162"/>
      <c r="AR162"/>
      <c r="AS162"/>
      <c r="AZ162"/>
      <c r="BA162"/>
    </row>
    <row r="163" spans="4:53" ht="15">
      <c r="D163"/>
      <c r="E163"/>
      <c r="L163"/>
      <c r="M163"/>
      <c r="T163"/>
      <c r="U163"/>
      <c r="AB163"/>
      <c r="AC163"/>
      <c r="AJ163"/>
      <c r="AK163"/>
      <c r="AR163"/>
      <c r="AS163"/>
      <c r="AZ163"/>
      <c r="BA163"/>
    </row>
    <row r="164" spans="4:53" ht="15">
      <c r="D164"/>
      <c r="E164"/>
      <c r="L164"/>
      <c r="M164"/>
      <c r="T164"/>
      <c r="U164"/>
      <c r="AB164"/>
      <c r="AC164"/>
      <c r="AJ164"/>
      <c r="AK164"/>
      <c r="AR164"/>
      <c r="AS164"/>
      <c r="AZ164"/>
      <c r="BA164"/>
    </row>
    <row r="165" spans="4:53" ht="15">
      <c r="D165"/>
      <c r="E165"/>
      <c r="L165"/>
      <c r="M165"/>
      <c r="T165"/>
      <c r="U165"/>
      <c r="AB165"/>
      <c r="AC165"/>
      <c r="AJ165"/>
      <c r="AK165"/>
      <c r="AR165"/>
      <c r="AS165"/>
      <c r="AZ165"/>
      <c r="BA165"/>
    </row>
    <row r="166" spans="4:53" ht="15">
      <c r="D166"/>
      <c r="E166"/>
      <c r="L166"/>
      <c r="M166"/>
      <c r="T166"/>
      <c r="U166"/>
      <c r="AB166"/>
      <c r="AC166"/>
      <c r="AJ166"/>
      <c r="AK166"/>
      <c r="AR166"/>
      <c r="AS166"/>
      <c r="AZ166"/>
      <c r="BA166"/>
    </row>
    <row r="167" spans="4:53" ht="15">
      <c r="D167"/>
      <c r="E167"/>
      <c r="L167"/>
      <c r="M167"/>
      <c r="T167"/>
      <c r="U167"/>
      <c r="AB167"/>
      <c r="AC167"/>
      <c r="AJ167"/>
      <c r="AK167"/>
      <c r="AR167"/>
      <c r="AS167"/>
      <c r="AZ167"/>
      <c r="BA167"/>
    </row>
    <row r="168" spans="4:53" ht="15">
      <c r="D168"/>
      <c r="E168"/>
      <c r="L168"/>
      <c r="M168"/>
      <c r="T168"/>
      <c r="U168"/>
      <c r="AB168"/>
      <c r="AC168"/>
      <c r="AJ168"/>
      <c r="AK168"/>
      <c r="AR168"/>
      <c r="AS168"/>
      <c r="AZ168"/>
      <c r="BA168"/>
    </row>
    <row r="169" spans="4:53" ht="15">
      <c r="D169"/>
      <c r="E169"/>
      <c r="L169"/>
      <c r="M169"/>
      <c r="T169"/>
      <c r="U169"/>
      <c r="AB169"/>
      <c r="AC169"/>
      <c r="AJ169"/>
      <c r="AK169"/>
      <c r="AR169"/>
      <c r="AS169"/>
      <c r="AZ169"/>
      <c r="BA169"/>
    </row>
    <row r="170" spans="4:53" ht="15">
      <c r="D170"/>
      <c r="E170"/>
      <c r="L170"/>
      <c r="M170"/>
      <c r="T170"/>
      <c r="U170"/>
      <c r="AB170"/>
      <c r="AC170"/>
      <c r="AJ170"/>
      <c r="AK170"/>
      <c r="AR170"/>
      <c r="AS170"/>
      <c r="AZ170"/>
      <c r="BA170"/>
    </row>
    <row r="171" spans="4:53" ht="15">
      <c r="D171"/>
      <c r="E171"/>
      <c r="L171"/>
      <c r="M171"/>
      <c r="T171"/>
      <c r="U171"/>
      <c r="AB171"/>
      <c r="AC171"/>
      <c r="AJ171"/>
      <c r="AK171"/>
      <c r="AR171"/>
      <c r="AS171"/>
      <c r="AZ171"/>
      <c r="BA171"/>
    </row>
    <row r="172" spans="4:53" ht="15">
      <c r="D172"/>
      <c r="E172"/>
      <c r="L172"/>
      <c r="M172"/>
      <c r="T172"/>
      <c r="U172"/>
      <c r="AB172"/>
      <c r="AC172"/>
      <c r="AJ172"/>
      <c r="AK172"/>
      <c r="AR172"/>
      <c r="AS172"/>
      <c r="AZ172"/>
      <c r="BA172"/>
    </row>
    <row r="173" spans="4:53" ht="15">
      <c r="D173"/>
      <c r="E173"/>
      <c r="L173"/>
      <c r="M173"/>
      <c r="T173"/>
      <c r="U173"/>
      <c r="AB173"/>
      <c r="AC173"/>
      <c r="AJ173"/>
      <c r="AK173"/>
      <c r="AR173"/>
      <c r="AS173"/>
      <c r="AZ173"/>
      <c r="BA173"/>
    </row>
    <row r="174" spans="4:53" ht="15">
      <c r="D174"/>
      <c r="E174"/>
      <c r="L174"/>
      <c r="M174"/>
      <c r="T174"/>
      <c r="U174"/>
      <c r="AB174"/>
      <c r="AC174"/>
      <c r="AJ174"/>
      <c r="AK174"/>
      <c r="AR174"/>
      <c r="AS174"/>
      <c r="AZ174"/>
      <c r="BA174"/>
    </row>
    <row r="175" spans="4:53" ht="15">
      <c r="D175"/>
      <c r="E175"/>
      <c r="L175"/>
      <c r="M175"/>
      <c r="T175"/>
      <c r="U175"/>
      <c r="AB175"/>
      <c r="AC175"/>
      <c r="AJ175"/>
      <c r="AK175"/>
      <c r="AR175"/>
      <c r="AS175"/>
      <c r="AZ175"/>
      <c r="BA175"/>
    </row>
    <row r="176" spans="4:53" ht="15">
      <c r="D176"/>
      <c r="E176"/>
      <c r="L176"/>
      <c r="M176"/>
      <c r="T176"/>
      <c r="U176"/>
      <c r="AB176"/>
      <c r="AC176"/>
      <c r="AJ176"/>
      <c r="AK176"/>
      <c r="AR176"/>
      <c r="AS176"/>
      <c r="AZ176"/>
      <c r="BA176"/>
    </row>
    <row r="177" spans="4:53" ht="15">
      <c r="D177"/>
      <c r="E177"/>
      <c r="L177"/>
      <c r="M177"/>
      <c r="T177"/>
      <c r="U177"/>
      <c r="AB177"/>
      <c r="AC177"/>
      <c r="AJ177"/>
      <c r="AK177"/>
      <c r="AR177"/>
      <c r="AS177"/>
      <c r="AZ177"/>
      <c r="BA177"/>
    </row>
    <row r="178" spans="4:53" ht="15">
      <c r="D178"/>
      <c r="E178"/>
      <c r="L178"/>
      <c r="M178"/>
      <c r="T178"/>
      <c r="U178"/>
      <c r="AB178"/>
      <c r="AC178"/>
      <c r="AJ178"/>
      <c r="AK178"/>
      <c r="AR178"/>
      <c r="AS178"/>
      <c r="AZ178"/>
      <c r="BA178"/>
    </row>
    <row r="179" spans="4:53" ht="15">
      <c r="D179"/>
      <c r="E179"/>
      <c r="L179"/>
      <c r="M179"/>
      <c r="T179"/>
      <c r="U179"/>
      <c r="AB179"/>
      <c r="AC179"/>
      <c r="AJ179"/>
      <c r="AK179"/>
      <c r="AR179"/>
      <c r="AS179"/>
      <c r="AZ179"/>
      <c r="BA179"/>
    </row>
    <row r="180" spans="4:53" ht="15">
      <c r="D180"/>
      <c r="E180"/>
      <c r="L180"/>
      <c r="M180"/>
      <c r="T180"/>
      <c r="U180"/>
      <c r="AB180"/>
      <c r="AC180"/>
      <c r="AJ180"/>
      <c r="AK180"/>
      <c r="AR180"/>
      <c r="AS180"/>
      <c r="AZ180"/>
      <c r="BA180"/>
    </row>
    <row r="181" spans="4:53" ht="15">
      <c r="D181"/>
      <c r="E181"/>
      <c r="L181"/>
      <c r="M181"/>
      <c r="T181"/>
      <c r="U181"/>
      <c r="AB181"/>
      <c r="AC181"/>
      <c r="AJ181"/>
      <c r="AK181"/>
      <c r="AR181"/>
      <c r="AS181"/>
      <c r="AZ181"/>
      <c r="BA181"/>
    </row>
    <row r="182" spans="4:53" ht="15">
      <c r="D182"/>
      <c r="E182"/>
      <c r="L182"/>
      <c r="M182"/>
      <c r="T182"/>
      <c r="U182"/>
      <c r="AB182"/>
      <c r="AC182"/>
      <c r="AJ182"/>
      <c r="AK182"/>
      <c r="AR182"/>
      <c r="AS182"/>
      <c r="AZ182"/>
      <c r="BA182"/>
    </row>
    <row r="183" spans="4:53" ht="15">
      <c r="D183"/>
      <c r="E183"/>
      <c r="L183"/>
      <c r="M183"/>
      <c r="T183"/>
      <c r="U183"/>
      <c r="AB183"/>
      <c r="AC183"/>
      <c r="AJ183"/>
      <c r="AK183"/>
      <c r="AR183"/>
      <c r="AS183"/>
      <c r="AZ183"/>
      <c r="BA183"/>
    </row>
    <row r="184" spans="4:53" ht="15">
      <c r="D184"/>
      <c r="E184"/>
      <c r="L184"/>
      <c r="M184"/>
      <c r="T184"/>
      <c r="U184"/>
      <c r="AB184"/>
      <c r="AC184"/>
      <c r="AJ184"/>
      <c r="AK184"/>
      <c r="AR184"/>
      <c r="AS184"/>
      <c r="AZ184"/>
      <c r="BA184"/>
    </row>
    <row r="185" spans="4:53" ht="15">
      <c r="D185"/>
      <c r="E185"/>
      <c r="L185"/>
      <c r="M185"/>
      <c r="T185"/>
      <c r="U185"/>
      <c r="AB185"/>
      <c r="AC185"/>
      <c r="AJ185"/>
      <c r="AK185"/>
      <c r="AR185"/>
      <c r="AS185"/>
      <c r="AZ185"/>
      <c r="BA185"/>
    </row>
    <row r="186" spans="4:53" ht="15">
      <c r="D186"/>
      <c r="E186"/>
      <c r="L186"/>
      <c r="M186"/>
      <c r="T186"/>
      <c r="U186"/>
      <c r="AB186"/>
      <c r="AC186"/>
      <c r="AJ186"/>
      <c r="AK186"/>
      <c r="AR186"/>
      <c r="AS186"/>
      <c r="AZ186"/>
      <c r="BA186"/>
    </row>
    <row r="187" spans="4:53" ht="15">
      <c r="D187"/>
      <c r="E187"/>
      <c r="L187"/>
      <c r="M187"/>
      <c r="T187"/>
      <c r="U187"/>
      <c r="AB187"/>
      <c r="AC187"/>
      <c r="AJ187"/>
      <c r="AK187"/>
      <c r="AR187"/>
      <c r="AS187"/>
      <c r="AZ187"/>
      <c r="BA187"/>
    </row>
    <row r="188" spans="4:53" ht="15">
      <c r="D188"/>
      <c r="E188"/>
      <c r="L188"/>
      <c r="M188"/>
      <c r="T188"/>
      <c r="U188"/>
      <c r="AB188"/>
      <c r="AC188"/>
      <c r="AJ188"/>
      <c r="AK188"/>
      <c r="AR188"/>
      <c r="AS188"/>
      <c r="AZ188"/>
      <c r="BA188"/>
    </row>
    <row r="189" spans="4:53" ht="15">
      <c r="D189"/>
      <c r="E189"/>
      <c r="L189"/>
      <c r="M189"/>
      <c r="T189"/>
      <c r="U189"/>
      <c r="AB189"/>
      <c r="AC189"/>
      <c r="AJ189"/>
      <c r="AK189"/>
      <c r="AR189"/>
      <c r="AS189"/>
      <c r="AZ189"/>
      <c r="BA189"/>
    </row>
    <row r="190" spans="4:53" ht="15">
      <c r="D190"/>
      <c r="E190"/>
      <c r="L190"/>
      <c r="M190"/>
      <c r="T190"/>
      <c r="U190"/>
      <c r="AB190"/>
      <c r="AC190"/>
      <c r="AJ190"/>
      <c r="AK190"/>
      <c r="AR190"/>
      <c r="AS190"/>
      <c r="AZ190"/>
      <c r="BA190"/>
    </row>
    <row r="191" spans="4:53" ht="15">
      <c r="D191"/>
      <c r="E191"/>
      <c r="L191"/>
      <c r="M191"/>
      <c r="T191"/>
      <c r="U191"/>
      <c r="AB191"/>
      <c r="AC191"/>
      <c r="AJ191"/>
      <c r="AK191"/>
      <c r="AR191"/>
      <c r="AS191"/>
      <c r="AZ191"/>
      <c r="BA191"/>
    </row>
    <row r="192" spans="4:53" ht="15">
      <c r="D192"/>
      <c r="E192"/>
      <c r="L192"/>
      <c r="M192"/>
      <c r="T192"/>
      <c r="U192"/>
      <c r="AB192"/>
      <c r="AC192"/>
      <c r="AJ192"/>
      <c r="AK192"/>
      <c r="AR192"/>
      <c r="AS192"/>
      <c r="AZ192"/>
      <c r="BA192"/>
    </row>
    <row r="193" spans="4:53" ht="15">
      <c r="D193"/>
      <c r="E193"/>
      <c r="L193"/>
      <c r="M193"/>
      <c r="T193"/>
      <c r="U193"/>
      <c r="AB193"/>
      <c r="AC193"/>
      <c r="AJ193"/>
      <c r="AK193"/>
      <c r="AR193"/>
      <c r="AS193"/>
      <c r="AZ193"/>
      <c r="BA193"/>
    </row>
    <row r="194" spans="4:53" ht="15">
      <c r="D194"/>
      <c r="E194"/>
      <c r="L194"/>
      <c r="M194"/>
      <c r="T194"/>
      <c r="U194"/>
      <c r="AB194"/>
      <c r="AC194"/>
      <c r="AJ194"/>
      <c r="AK194"/>
      <c r="AR194"/>
      <c r="AS194"/>
      <c r="AZ194"/>
      <c r="BA194"/>
    </row>
    <row r="195" spans="4:53" ht="15">
      <c r="D195"/>
      <c r="E195"/>
      <c r="L195"/>
      <c r="M195"/>
      <c r="T195"/>
      <c r="U195"/>
      <c r="AB195"/>
      <c r="AC195"/>
      <c r="AJ195"/>
      <c r="AK195"/>
      <c r="AR195"/>
      <c r="AS195"/>
      <c r="AZ195"/>
      <c r="BA195"/>
    </row>
    <row r="196" spans="4:53" ht="15">
      <c r="D196"/>
      <c r="E196"/>
      <c r="L196"/>
      <c r="M196"/>
      <c r="T196"/>
      <c r="U196"/>
      <c r="AB196"/>
      <c r="AC196"/>
      <c r="AJ196"/>
      <c r="AK196"/>
      <c r="AR196"/>
      <c r="AS196"/>
      <c r="AZ196"/>
      <c r="BA196"/>
    </row>
    <row r="197" spans="4:53" ht="15">
      <c r="D197"/>
      <c r="E197"/>
      <c r="L197"/>
      <c r="M197"/>
      <c r="T197"/>
      <c r="U197"/>
      <c r="AB197"/>
      <c r="AC197"/>
      <c r="AJ197"/>
      <c r="AK197"/>
      <c r="AR197"/>
      <c r="AS197"/>
      <c r="AZ197"/>
      <c r="BA197"/>
    </row>
    <row r="198" spans="4:53" ht="15">
      <c r="D198"/>
      <c r="E198"/>
      <c r="L198"/>
      <c r="M198"/>
      <c r="T198"/>
      <c r="U198"/>
      <c r="AB198"/>
      <c r="AC198"/>
      <c r="AJ198"/>
      <c r="AK198"/>
      <c r="AR198"/>
      <c r="AS198"/>
      <c r="AZ198"/>
      <c r="BA198"/>
    </row>
    <row r="199" spans="4:53" ht="15">
      <c r="D199"/>
      <c r="E199"/>
      <c r="L199"/>
      <c r="M199"/>
      <c r="T199"/>
      <c r="U199"/>
      <c r="AB199"/>
      <c r="AC199"/>
      <c r="AJ199"/>
      <c r="AK199"/>
      <c r="AR199"/>
      <c r="AS199"/>
      <c r="AZ199"/>
      <c r="BA199"/>
    </row>
    <row r="200" spans="4:53" ht="15">
      <c r="D200"/>
      <c r="E200"/>
      <c r="L200"/>
      <c r="M200"/>
      <c r="T200"/>
      <c r="U200"/>
      <c r="AB200"/>
      <c r="AC200"/>
      <c r="AJ200"/>
      <c r="AK200"/>
      <c r="AR200"/>
      <c r="AS200"/>
      <c r="AZ200"/>
      <c r="BA200"/>
    </row>
    <row r="201" spans="4:53" ht="15">
      <c r="D201"/>
      <c r="E201"/>
      <c r="L201"/>
      <c r="M201"/>
      <c r="T201"/>
      <c r="U201"/>
      <c r="AB201"/>
      <c r="AC201"/>
      <c r="AJ201"/>
      <c r="AK201"/>
      <c r="AR201"/>
      <c r="AS201"/>
      <c r="AZ201"/>
      <c r="BA201"/>
    </row>
    <row r="202" spans="4:53" ht="15">
      <c r="D202"/>
      <c r="E202"/>
      <c r="L202"/>
      <c r="M202"/>
      <c r="T202"/>
      <c r="U202"/>
      <c r="AB202"/>
      <c r="AC202"/>
      <c r="AJ202"/>
      <c r="AK202"/>
      <c r="AR202"/>
      <c r="AS202"/>
      <c r="AZ202"/>
      <c r="BA202"/>
    </row>
    <row r="203" spans="4:53" ht="15">
      <c r="D203"/>
      <c r="E203"/>
      <c r="L203"/>
      <c r="M203"/>
      <c r="T203"/>
      <c r="U203"/>
      <c r="AB203"/>
      <c r="AC203"/>
      <c r="AJ203"/>
      <c r="AK203"/>
      <c r="AR203"/>
      <c r="AS203"/>
      <c r="AZ203"/>
      <c r="BA203"/>
    </row>
    <row r="204" spans="4:53" ht="15">
      <c r="D204"/>
      <c r="E204"/>
      <c r="L204"/>
      <c r="M204"/>
      <c r="T204"/>
      <c r="U204"/>
      <c r="AB204"/>
      <c r="AC204"/>
      <c r="AJ204"/>
      <c r="AK204"/>
      <c r="AR204"/>
      <c r="AS204"/>
      <c r="AZ204"/>
      <c r="BA204"/>
    </row>
    <row r="205" spans="4:53" ht="15">
      <c r="D205"/>
      <c r="E205"/>
      <c r="L205"/>
      <c r="M205"/>
      <c r="T205"/>
      <c r="U205"/>
      <c r="AB205"/>
      <c r="AC205"/>
      <c r="AJ205"/>
      <c r="AK205"/>
      <c r="AR205"/>
      <c r="AS205"/>
      <c r="AZ205"/>
      <c r="BA205"/>
    </row>
    <row r="206" spans="4:53" ht="15">
      <c r="D206"/>
      <c r="E206"/>
      <c r="L206"/>
      <c r="M206"/>
      <c r="T206"/>
      <c r="U206"/>
      <c r="AB206"/>
      <c r="AC206"/>
      <c r="AJ206"/>
      <c r="AK206"/>
      <c r="AR206"/>
      <c r="AS206"/>
      <c r="AZ206"/>
      <c r="BA206"/>
    </row>
    <row r="207" spans="4:53" ht="15">
      <c r="D207"/>
      <c r="E207"/>
      <c r="L207"/>
      <c r="M207"/>
      <c r="T207"/>
      <c r="U207"/>
      <c r="AB207"/>
      <c r="AC207"/>
      <c r="AJ207"/>
      <c r="AK207"/>
      <c r="AR207"/>
      <c r="AS207"/>
      <c r="AZ207"/>
      <c r="BA207"/>
    </row>
    <row r="208" spans="4:53" ht="15">
      <c r="D208"/>
      <c r="E208"/>
      <c r="L208"/>
      <c r="M208"/>
      <c r="T208"/>
      <c r="U208"/>
      <c r="AB208"/>
      <c r="AC208"/>
      <c r="AJ208"/>
      <c r="AK208"/>
      <c r="AR208"/>
      <c r="AS208"/>
      <c r="AZ208"/>
      <c r="BA208"/>
    </row>
    <row r="209" spans="4:53" ht="15">
      <c r="D209"/>
      <c r="E209"/>
      <c r="L209"/>
      <c r="M209"/>
      <c r="T209"/>
      <c r="U209"/>
      <c r="AB209"/>
      <c r="AC209"/>
      <c r="AJ209"/>
      <c r="AK209"/>
      <c r="AR209"/>
      <c r="AS209"/>
      <c r="AZ209"/>
      <c r="BA209"/>
    </row>
    <row r="210" spans="4:53" ht="15">
      <c r="D210"/>
      <c r="E210"/>
      <c r="L210"/>
      <c r="M210"/>
      <c r="T210"/>
      <c r="U210"/>
      <c r="AB210"/>
      <c r="AC210"/>
      <c r="AJ210"/>
      <c r="AK210"/>
      <c r="AR210"/>
      <c r="AS210"/>
      <c r="AZ210"/>
      <c r="BA210"/>
    </row>
    <row r="211" spans="4:53" ht="15">
      <c r="D211"/>
      <c r="E211"/>
      <c r="L211"/>
      <c r="M211"/>
      <c r="T211"/>
      <c r="U211"/>
      <c r="AB211"/>
      <c r="AC211"/>
      <c r="AJ211"/>
      <c r="AK211"/>
      <c r="AR211"/>
      <c r="AS211"/>
      <c r="AZ211"/>
      <c r="BA211"/>
    </row>
    <row r="212" spans="4:53" ht="15">
      <c r="D212"/>
      <c r="E212"/>
      <c r="L212"/>
      <c r="M212"/>
      <c r="T212"/>
      <c r="U212"/>
      <c r="AB212"/>
      <c r="AC212"/>
      <c r="AJ212"/>
      <c r="AK212"/>
      <c r="AR212"/>
      <c r="AS212"/>
      <c r="AZ212"/>
      <c r="BA212"/>
    </row>
    <row r="213" spans="4:53" ht="15">
      <c r="D213"/>
      <c r="E213"/>
      <c r="L213"/>
      <c r="M213"/>
      <c r="T213"/>
      <c r="U213"/>
      <c r="AB213"/>
      <c r="AC213"/>
      <c r="AJ213"/>
      <c r="AK213"/>
      <c r="AR213"/>
      <c r="AS213"/>
      <c r="AZ213"/>
      <c r="BA213"/>
    </row>
    <row r="214" spans="4:53" ht="15">
      <c r="D214"/>
      <c r="E214"/>
      <c r="L214"/>
      <c r="M214"/>
      <c r="T214"/>
      <c r="U214"/>
      <c r="AB214"/>
      <c r="AC214"/>
      <c r="AJ214"/>
      <c r="AK214"/>
      <c r="AR214"/>
      <c r="AS214"/>
      <c r="AZ214"/>
      <c r="BA214"/>
    </row>
    <row r="215" spans="4:53" ht="15">
      <c r="D215"/>
      <c r="E215"/>
      <c r="L215"/>
      <c r="M215"/>
      <c r="T215"/>
      <c r="U215"/>
      <c r="AB215"/>
      <c r="AC215"/>
      <c r="AJ215"/>
      <c r="AK215"/>
      <c r="AR215"/>
      <c r="AS215"/>
      <c r="AZ215"/>
      <c r="BA215"/>
    </row>
    <row r="216" spans="4:53" ht="15">
      <c r="D216"/>
      <c r="E216"/>
      <c r="L216"/>
      <c r="M216"/>
      <c r="T216"/>
      <c r="U216"/>
      <c r="AB216"/>
      <c r="AC216"/>
      <c r="AJ216"/>
      <c r="AK216"/>
      <c r="AR216"/>
      <c r="AS216"/>
      <c r="AZ216"/>
      <c r="BA216"/>
    </row>
    <row r="217" spans="4:53" ht="15">
      <c r="D217"/>
      <c r="E217"/>
      <c r="L217"/>
      <c r="M217"/>
      <c r="T217"/>
      <c r="U217"/>
      <c r="AB217"/>
      <c r="AC217"/>
      <c r="AJ217"/>
      <c r="AK217"/>
      <c r="AR217"/>
      <c r="AS217"/>
      <c r="AZ217"/>
      <c r="BA217"/>
    </row>
    <row r="218" spans="4:53" ht="15">
      <c r="D218"/>
      <c r="E218"/>
      <c r="L218"/>
      <c r="M218"/>
      <c r="T218"/>
      <c r="U218"/>
      <c r="AB218"/>
      <c r="AC218"/>
      <c r="AJ218"/>
      <c r="AK218"/>
      <c r="AR218"/>
      <c r="AS218"/>
      <c r="AZ218"/>
      <c r="BA218"/>
    </row>
    <row r="219" spans="4:53" ht="15">
      <c r="D219"/>
      <c r="E219"/>
      <c r="L219"/>
      <c r="M219"/>
      <c r="T219"/>
      <c r="U219"/>
      <c r="AB219"/>
      <c r="AC219"/>
      <c r="AJ219"/>
      <c r="AK219"/>
      <c r="AR219"/>
      <c r="AS219"/>
      <c r="AZ219"/>
      <c r="BA219"/>
    </row>
    <row r="220" spans="4:53" ht="15">
      <c r="D220"/>
      <c r="E220"/>
      <c r="L220"/>
      <c r="M220"/>
      <c r="T220"/>
      <c r="U220"/>
      <c r="AB220"/>
      <c r="AC220"/>
      <c r="AJ220"/>
      <c r="AK220"/>
      <c r="AR220"/>
      <c r="AS220"/>
      <c r="AZ220"/>
      <c r="BA220"/>
    </row>
    <row r="221" spans="4:53" ht="15">
      <c r="D221"/>
      <c r="E221"/>
      <c r="L221"/>
      <c r="M221"/>
      <c r="T221"/>
      <c r="U221"/>
      <c r="AB221"/>
      <c r="AC221"/>
      <c r="AJ221"/>
      <c r="AK221"/>
      <c r="AR221"/>
      <c r="AS221"/>
      <c r="AZ221"/>
      <c r="BA221"/>
    </row>
    <row r="222" spans="4:53" ht="15">
      <c r="D222"/>
      <c r="E222"/>
      <c r="L222"/>
      <c r="M222"/>
      <c r="T222"/>
      <c r="U222"/>
      <c r="AB222"/>
      <c r="AC222"/>
      <c r="AJ222"/>
      <c r="AK222"/>
      <c r="AR222"/>
      <c r="AS222"/>
      <c r="AZ222"/>
      <c r="BA222"/>
    </row>
    <row r="223" spans="4:53" ht="15">
      <c r="D223"/>
      <c r="E223"/>
      <c r="L223"/>
      <c r="M223"/>
      <c r="T223"/>
      <c r="U223"/>
      <c r="AB223"/>
      <c r="AC223"/>
      <c r="AJ223"/>
      <c r="AK223"/>
      <c r="AR223"/>
      <c r="AS223"/>
      <c r="AZ223"/>
      <c r="BA223"/>
    </row>
    <row r="224" spans="4:53" ht="15">
      <c r="D224"/>
      <c r="E224"/>
      <c r="L224"/>
      <c r="M224"/>
      <c r="T224"/>
      <c r="U224"/>
      <c r="AB224"/>
      <c r="AC224"/>
      <c r="AJ224"/>
      <c r="AK224"/>
      <c r="AR224"/>
      <c r="AS224"/>
      <c r="AZ224"/>
      <c r="BA224"/>
    </row>
    <row r="225" spans="4:53" ht="15">
      <c r="D225"/>
      <c r="E225"/>
      <c r="L225"/>
      <c r="M225"/>
      <c r="T225"/>
      <c r="U225"/>
      <c r="AB225"/>
      <c r="AC225"/>
      <c r="AJ225"/>
      <c r="AK225"/>
      <c r="AR225"/>
      <c r="AS225"/>
      <c r="AZ225"/>
      <c r="BA225"/>
    </row>
    <row r="226" spans="4:53" ht="15">
      <c r="D226"/>
      <c r="E226"/>
      <c r="L226"/>
      <c r="M226"/>
      <c r="T226"/>
      <c r="U226"/>
      <c r="AB226"/>
      <c r="AC226"/>
      <c r="AJ226"/>
      <c r="AK226"/>
      <c r="AR226"/>
      <c r="AS226"/>
      <c r="AZ226"/>
      <c r="BA226"/>
    </row>
    <row r="227" spans="4:53" ht="15">
      <c r="D227"/>
      <c r="E227"/>
      <c r="L227"/>
      <c r="M227"/>
      <c r="T227"/>
      <c r="U227"/>
      <c r="AB227"/>
      <c r="AC227"/>
      <c r="AJ227"/>
      <c r="AK227"/>
      <c r="AR227"/>
      <c r="AS227"/>
      <c r="AZ227"/>
      <c r="BA227"/>
    </row>
    <row r="228" spans="4:53" ht="15">
      <c r="D228"/>
      <c r="E228"/>
      <c r="L228"/>
      <c r="M228"/>
      <c r="T228"/>
      <c r="U228"/>
      <c r="AB228"/>
      <c r="AC228"/>
      <c r="AJ228"/>
      <c r="AK228"/>
      <c r="AR228"/>
      <c r="AS228"/>
      <c r="AZ228"/>
      <c r="BA228"/>
    </row>
    <row r="229" spans="4:53" ht="15">
      <c r="D229"/>
      <c r="E229"/>
      <c r="L229"/>
      <c r="M229"/>
      <c r="T229"/>
      <c r="U229"/>
      <c r="AB229"/>
      <c r="AC229"/>
      <c r="AJ229"/>
      <c r="AK229"/>
      <c r="AR229"/>
      <c r="AS229"/>
      <c r="AZ229"/>
      <c r="BA229"/>
    </row>
    <row r="230" spans="4:53" ht="15">
      <c r="D230"/>
      <c r="E230"/>
      <c r="L230"/>
      <c r="M230"/>
      <c r="T230"/>
      <c r="U230"/>
      <c r="AB230"/>
      <c r="AC230"/>
      <c r="AJ230"/>
      <c r="AK230"/>
      <c r="AR230"/>
      <c r="AS230"/>
      <c r="AZ230"/>
      <c r="BA230"/>
    </row>
    <row r="231" spans="4:53" ht="15">
      <c r="D231"/>
      <c r="E231"/>
      <c r="L231"/>
      <c r="M231"/>
      <c r="T231"/>
      <c r="U231"/>
      <c r="AB231"/>
      <c r="AC231"/>
      <c r="AJ231"/>
      <c r="AK231"/>
      <c r="AR231"/>
      <c r="AS231"/>
      <c r="AZ231"/>
      <c r="BA231"/>
    </row>
    <row r="232" spans="4:53" ht="15">
      <c r="D232"/>
      <c r="E232"/>
      <c r="L232"/>
      <c r="M232"/>
      <c r="T232"/>
      <c r="U232"/>
      <c r="AB232"/>
      <c r="AC232"/>
      <c r="AJ232"/>
      <c r="AK232"/>
      <c r="AR232"/>
      <c r="AS232"/>
      <c r="AZ232"/>
      <c r="BA232"/>
    </row>
    <row r="233" spans="4:53" ht="15">
      <c r="D233"/>
      <c r="E233"/>
      <c r="L233"/>
      <c r="M233"/>
      <c r="T233"/>
      <c r="U233"/>
      <c r="AB233"/>
      <c r="AC233"/>
      <c r="AJ233"/>
      <c r="AK233"/>
      <c r="AR233"/>
      <c r="AS233"/>
      <c r="AZ233"/>
      <c r="BA233"/>
    </row>
    <row r="234" spans="4:53" ht="15">
      <c r="D234"/>
      <c r="E234"/>
      <c r="L234"/>
      <c r="M234"/>
      <c r="T234"/>
      <c r="U234"/>
      <c r="AB234"/>
      <c r="AC234"/>
      <c r="AJ234"/>
      <c r="AK234"/>
      <c r="AR234"/>
      <c r="AS234"/>
      <c r="AZ234"/>
      <c r="BA234"/>
    </row>
    <row r="235" spans="4:53" ht="15">
      <c r="D235"/>
      <c r="E235"/>
      <c r="L235"/>
      <c r="M235"/>
      <c r="T235"/>
      <c r="U235"/>
      <c r="AB235"/>
      <c r="AC235"/>
      <c r="AJ235"/>
      <c r="AK235"/>
      <c r="AR235"/>
      <c r="AS235"/>
      <c r="AZ235"/>
      <c r="BA235"/>
    </row>
    <row r="236" spans="4:53" ht="15">
      <c r="D236"/>
      <c r="E236"/>
      <c r="L236"/>
      <c r="M236"/>
      <c r="T236"/>
      <c r="U236"/>
      <c r="AB236"/>
      <c r="AC236"/>
      <c r="AJ236"/>
      <c r="AK236"/>
      <c r="AR236"/>
      <c r="AS236"/>
      <c r="AZ236"/>
      <c r="BA236"/>
    </row>
    <row r="237" spans="4:53" ht="15">
      <c r="D237"/>
      <c r="E237"/>
      <c r="L237"/>
      <c r="M237"/>
      <c r="T237"/>
      <c r="U237"/>
      <c r="AB237"/>
      <c r="AC237"/>
      <c r="AJ237"/>
      <c r="AK237"/>
      <c r="AR237"/>
      <c r="AS237"/>
      <c r="AZ237"/>
      <c r="BA237"/>
    </row>
    <row r="238" spans="4:53" ht="15">
      <c r="D238"/>
      <c r="E238"/>
      <c r="L238"/>
      <c r="M238"/>
      <c r="T238"/>
      <c r="U238"/>
      <c r="AB238"/>
      <c r="AC238"/>
      <c r="AJ238"/>
      <c r="AK238"/>
      <c r="AR238"/>
      <c r="AS238"/>
      <c r="AZ238"/>
      <c r="BA238"/>
    </row>
    <row r="239" spans="4:53" ht="15">
      <c r="D239"/>
      <c r="E239"/>
      <c r="L239"/>
      <c r="M239"/>
      <c r="T239"/>
      <c r="U239"/>
      <c r="AB239"/>
      <c r="AC239"/>
      <c r="AJ239"/>
      <c r="AK239"/>
      <c r="AR239"/>
      <c r="AS239"/>
      <c r="AZ239"/>
      <c r="BA239"/>
    </row>
    <row r="240" spans="4:53" ht="15">
      <c r="D240"/>
      <c r="E240"/>
      <c r="L240"/>
      <c r="M240"/>
      <c r="T240"/>
      <c r="U240"/>
      <c r="AB240"/>
      <c r="AC240"/>
      <c r="AJ240"/>
      <c r="AK240"/>
      <c r="AR240"/>
      <c r="AS240"/>
      <c r="AZ240"/>
      <c r="BA240"/>
    </row>
    <row r="241" spans="4:53" ht="15">
      <c r="D241"/>
      <c r="E241"/>
      <c r="L241"/>
      <c r="M241"/>
      <c r="T241"/>
      <c r="U241"/>
      <c r="AB241"/>
      <c r="AC241"/>
      <c r="AJ241"/>
      <c r="AK241"/>
      <c r="AR241"/>
      <c r="AS241"/>
      <c r="AZ241"/>
      <c r="BA241"/>
    </row>
    <row r="242" spans="4:53" ht="15">
      <c r="D242"/>
      <c r="E242"/>
      <c r="L242"/>
      <c r="M242"/>
      <c r="T242"/>
      <c r="U242"/>
      <c r="AB242"/>
      <c r="AC242"/>
      <c r="AJ242"/>
      <c r="AK242"/>
      <c r="AR242"/>
      <c r="AS242"/>
      <c r="AZ242"/>
      <c r="BA242"/>
    </row>
    <row r="243" spans="4:53" ht="15">
      <c r="D243"/>
      <c r="E243"/>
      <c r="L243"/>
      <c r="M243"/>
      <c r="T243"/>
      <c r="U243"/>
      <c r="AB243"/>
      <c r="AC243"/>
      <c r="AJ243"/>
      <c r="AK243"/>
      <c r="AR243"/>
      <c r="AS243"/>
      <c r="AZ243"/>
      <c r="BA243"/>
    </row>
    <row r="244" spans="4:53" ht="15">
      <c r="D244"/>
      <c r="E244"/>
      <c r="L244"/>
      <c r="M244"/>
      <c r="T244"/>
      <c r="U244"/>
      <c r="AB244"/>
      <c r="AC244"/>
      <c r="AJ244"/>
      <c r="AK244"/>
      <c r="AR244"/>
      <c r="AS244"/>
      <c r="AZ244"/>
      <c r="BA244"/>
    </row>
    <row r="245" spans="4:53" ht="15">
      <c r="D245"/>
      <c r="E245"/>
      <c r="L245"/>
      <c r="M245"/>
      <c r="T245"/>
      <c r="U245"/>
      <c r="AB245"/>
      <c r="AC245"/>
      <c r="AJ245"/>
      <c r="AK245"/>
      <c r="AR245"/>
      <c r="AS245"/>
      <c r="AZ245"/>
      <c r="BA245"/>
    </row>
    <row r="246" spans="4:53" ht="15">
      <c r="D246"/>
      <c r="E246"/>
      <c r="L246"/>
      <c r="M246"/>
      <c r="T246"/>
      <c r="U246"/>
      <c r="AB246"/>
      <c r="AC246"/>
      <c r="AJ246"/>
      <c r="AK246"/>
      <c r="AR246"/>
      <c r="AS246"/>
      <c r="AZ246"/>
      <c r="BA246"/>
    </row>
    <row r="247" spans="4:53" ht="15">
      <c r="D247"/>
      <c r="E247"/>
      <c r="L247"/>
      <c r="M247"/>
      <c r="T247"/>
      <c r="U247"/>
      <c r="AB247"/>
      <c r="AC247"/>
      <c r="AJ247"/>
      <c r="AK247"/>
      <c r="AR247"/>
      <c r="AS247"/>
      <c r="AZ247"/>
      <c r="BA247"/>
    </row>
    <row r="248" spans="4:53" ht="15">
      <c r="D248"/>
      <c r="E248"/>
      <c r="L248"/>
      <c r="M248"/>
      <c r="T248"/>
      <c r="U248"/>
      <c r="AB248"/>
      <c r="AC248"/>
      <c r="AJ248"/>
      <c r="AK248"/>
      <c r="AR248"/>
      <c r="AS248"/>
      <c r="AZ248"/>
      <c r="BA248"/>
    </row>
    <row r="249" spans="4:53" ht="15">
      <c r="D249"/>
      <c r="E249"/>
      <c r="L249"/>
      <c r="M249"/>
      <c r="T249"/>
      <c r="U249"/>
      <c r="AB249"/>
      <c r="AC249"/>
      <c r="AJ249"/>
      <c r="AK249"/>
      <c r="AR249"/>
      <c r="AS249"/>
      <c r="AZ249"/>
      <c r="BA249"/>
    </row>
    <row r="250" spans="4:53" ht="15">
      <c r="D250"/>
      <c r="E250"/>
      <c r="L250"/>
      <c r="M250"/>
      <c r="T250"/>
      <c r="U250"/>
      <c r="AB250"/>
      <c r="AC250"/>
      <c r="AJ250"/>
      <c r="AK250"/>
      <c r="AR250"/>
      <c r="AS250"/>
      <c r="AZ250"/>
      <c r="BA250"/>
    </row>
    <row r="251" spans="4:53" ht="15">
      <c r="D251"/>
      <c r="E251"/>
      <c r="L251"/>
      <c r="M251"/>
      <c r="T251"/>
      <c r="U251"/>
      <c r="AB251"/>
      <c r="AC251"/>
      <c r="AJ251"/>
      <c r="AK251"/>
      <c r="AR251"/>
      <c r="AS251"/>
      <c r="AZ251"/>
      <c r="BA251"/>
    </row>
    <row r="252" spans="4:53" ht="15">
      <c r="D252"/>
      <c r="E252"/>
      <c r="L252"/>
      <c r="M252"/>
      <c r="T252"/>
      <c r="U252"/>
      <c r="AB252"/>
      <c r="AC252"/>
      <c r="AJ252"/>
      <c r="AK252"/>
      <c r="AR252"/>
      <c r="AS252"/>
      <c r="AZ252"/>
      <c r="BA252"/>
    </row>
    <row r="253" spans="4:53" ht="15">
      <c r="D253"/>
      <c r="E253"/>
      <c r="L253"/>
      <c r="M253"/>
      <c r="T253"/>
      <c r="U253"/>
      <c r="AB253"/>
      <c r="AC253"/>
      <c r="AJ253"/>
      <c r="AK253"/>
      <c r="AR253"/>
      <c r="AS253"/>
      <c r="AZ253"/>
      <c r="BA253"/>
    </row>
    <row r="254" spans="4:53" ht="15">
      <c r="D254"/>
      <c r="E254"/>
      <c r="L254"/>
      <c r="M254"/>
      <c r="T254"/>
      <c r="U254"/>
      <c r="AB254"/>
      <c r="AC254"/>
      <c r="AJ254"/>
      <c r="AK254"/>
      <c r="AR254"/>
      <c r="AS254"/>
      <c r="AZ254"/>
      <c r="BA254"/>
    </row>
    <row r="255" spans="4:53" ht="15">
      <c r="D255"/>
      <c r="E255"/>
      <c r="L255"/>
      <c r="M255"/>
      <c r="T255"/>
      <c r="U255"/>
      <c r="AB255"/>
      <c r="AC255"/>
      <c r="AJ255"/>
      <c r="AK255"/>
      <c r="AR255"/>
      <c r="AS255"/>
      <c r="AZ255"/>
      <c r="BA255"/>
    </row>
    <row r="256" spans="4:53" ht="15">
      <c r="D256"/>
      <c r="E256"/>
      <c r="L256"/>
      <c r="M256"/>
      <c r="T256"/>
      <c r="U256"/>
      <c r="AB256"/>
      <c r="AC256"/>
      <c r="AJ256"/>
      <c r="AK256"/>
      <c r="AR256"/>
      <c r="AS256"/>
      <c r="AZ256"/>
      <c r="BA256"/>
    </row>
    <row r="257" spans="4:53" ht="15">
      <c r="D257"/>
      <c r="E257"/>
      <c r="L257"/>
      <c r="M257"/>
      <c r="T257"/>
      <c r="U257"/>
      <c r="AB257"/>
      <c r="AC257"/>
      <c r="AJ257"/>
      <c r="AK257"/>
      <c r="AR257"/>
      <c r="AS257"/>
      <c r="AZ257"/>
      <c r="BA257"/>
    </row>
    <row r="258" spans="4:53" ht="15">
      <c r="D258"/>
      <c r="E258"/>
      <c r="L258"/>
      <c r="M258"/>
      <c r="T258"/>
      <c r="U258"/>
      <c r="AB258"/>
      <c r="AC258"/>
      <c r="AJ258"/>
      <c r="AK258"/>
      <c r="AR258"/>
      <c r="AS258"/>
      <c r="AZ258"/>
      <c r="BA258"/>
    </row>
    <row r="259" spans="4:53" ht="15">
      <c r="D259"/>
      <c r="E259"/>
      <c r="L259"/>
      <c r="M259"/>
      <c r="T259"/>
      <c r="U259"/>
      <c r="AB259"/>
      <c r="AC259"/>
      <c r="AJ259"/>
      <c r="AK259"/>
      <c r="AR259"/>
      <c r="AS259"/>
      <c r="AZ259"/>
      <c r="BA259"/>
    </row>
    <row r="260" spans="4:53" ht="15">
      <c r="D260"/>
      <c r="E260"/>
      <c r="L260"/>
      <c r="M260"/>
      <c r="T260"/>
      <c r="U260"/>
      <c r="AB260"/>
      <c r="AC260"/>
      <c r="AJ260"/>
      <c r="AK260"/>
      <c r="AR260"/>
      <c r="AS260"/>
      <c r="AZ260"/>
      <c r="BA260"/>
    </row>
    <row r="261" spans="4:53" ht="15">
      <c r="D261"/>
      <c r="E261"/>
      <c r="L261"/>
      <c r="M261"/>
      <c r="T261"/>
      <c r="U261"/>
      <c r="AB261"/>
      <c r="AC261"/>
      <c r="AJ261"/>
      <c r="AK261"/>
      <c r="AR261"/>
      <c r="AS261"/>
      <c r="AZ261"/>
      <c r="BA261"/>
    </row>
    <row r="262" spans="4:53" ht="15">
      <c r="D262"/>
      <c r="E262"/>
      <c r="L262"/>
      <c r="M262"/>
      <c r="T262"/>
      <c r="U262"/>
      <c r="AB262"/>
      <c r="AC262"/>
      <c r="AJ262"/>
      <c r="AK262"/>
      <c r="AR262"/>
      <c r="AS262"/>
      <c r="AZ262"/>
      <c r="BA262"/>
    </row>
    <row r="263" spans="4:53" ht="15">
      <c r="D263"/>
      <c r="E263"/>
      <c r="L263"/>
      <c r="M263"/>
      <c r="T263"/>
      <c r="U263"/>
      <c r="AB263"/>
      <c r="AC263"/>
      <c r="AJ263"/>
      <c r="AK263"/>
      <c r="AR263"/>
      <c r="AS263"/>
      <c r="AZ263"/>
      <c r="BA263"/>
    </row>
    <row r="264" spans="4:53" ht="15">
      <c r="D264"/>
      <c r="E264"/>
      <c r="L264"/>
      <c r="M264"/>
      <c r="T264"/>
      <c r="U264"/>
      <c r="AB264"/>
      <c r="AC264"/>
      <c r="AJ264"/>
      <c r="AK264"/>
      <c r="AR264"/>
      <c r="AS264"/>
      <c r="AZ264"/>
      <c r="BA264"/>
    </row>
    <row r="265" spans="4:53" ht="15">
      <c r="D265"/>
      <c r="E265"/>
      <c r="L265"/>
      <c r="M265"/>
      <c r="T265"/>
      <c r="U265"/>
      <c r="AB265"/>
      <c r="AC265"/>
      <c r="AJ265"/>
      <c r="AK265"/>
      <c r="AR265"/>
      <c r="AS265"/>
      <c r="AZ265"/>
      <c r="BA265"/>
    </row>
    <row r="266" spans="4:53" ht="15">
      <c r="D266"/>
      <c r="E266"/>
      <c r="L266"/>
      <c r="M266"/>
      <c r="T266"/>
      <c r="U266"/>
      <c r="AB266"/>
      <c r="AC266"/>
      <c r="AJ266"/>
      <c r="AK266"/>
      <c r="AR266"/>
      <c r="AS266"/>
      <c r="AZ266"/>
      <c r="BA266"/>
    </row>
    <row r="267" spans="4:53" ht="15">
      <c r="D267"/>
      <c r="E267"/>
      <c r="L267"/>
      <c r="M267"/>
      <c r="T267"/>
      <c r="U267"/>
      <c r="AB267"/>
      <c r="AC267"/>
      <c r="AJ267"/>
      <c r="AK267"/>
      <c r="AR267"/>
      <c r="AS267"/>
      <c r="AZ267"/>
      <c r="BA267"/>
    </row>
    <row r="268" spans="4:53" ht="15">
      <c r="D268"/>
      <c r="E268"/>
      <c r="L268"/>
      <c r="M268"/>
      <c r="T268"/>
      <c r="U268"/>
      <c r="AB268"/>
      <c r="AC268"/>
      <c r="AJ268"/>
      <c r="AK268"/>
      <c r="AR268"/>
      <c r="AS268"/>
      <c r="AZ268"/>
      <c r="BA268"/>
    </row>
    <row r="269" spans="4:53" ht="15">
      <c r="D269"/>
      <c r="E269"/>
      <c r="L269"/>
      <c r="M269"/>
      <c r="T269"/>
      <c r="U269"/>
      <c r="AB269"/>
      <c r="AC269"/>
      <c r="AJ269"/>
      <c r="AK269"/>
      <c r="AR269"/>
      <c r="AS269"/>
      <c r="AZ269"/>
      <c r="BA269"/>
    </row>
    <row r="270" spans="4:53" ht="15">
      <c r="D270"/>
      <c r="E270"/>
      <c r="L270"/>
      <c r="M270"/>
      <c r="T270"/>
      <c r="U270"/>
      <c r="AB270"/>
      <c r="AC270"/>
      <c r="AJ270"/>
      <c r="AK270"/>
      <c r="AR270"/>
      <c r="AS270"/>
      <c r="AZ270"/>
      <c r="BA270"/>
    </row>
    <row r="271" spans="4:53" ht="15">
      <c r="D271"/>
      <c r="E271"/>
      <c r="L271"/>
      <c r="M271"/>
      <c r="T271"/>
      <c r="U271"/>
      <c r="AB271"/>
      <c r="AC271"/>
      <c r="AJ271"/>
      <c r="AK271"/>
      <c r="AR271"/>
      <c r="AS271"/>
      <c r="AZ271"/>
      <c r="BA271"/>
    </row>
    <row r="272" spans="4:53" ht="15">
      <c r="D272"/>
      <c r="E272"/>
      <c r="L272"/>
      <c r="M272"/>
      <c r="T272"/>
      <c r="U272"/>
      <c r="AB272"/>
      <c r="AC272"/>
      <c r="AJ272"/>
      <c r="AK272"/>
      <c r="AR272"/>
      <c r="AS272"/>
      <c r="AZ272"/>
      <c r="BA272"/>
    </row>
    <row r="273" spans="4:53" ht="15">
      <c r="D273"/>
      <c r="E273"/>
      <c r="L273"/>
      <c r="M273"/>
      <c r="T273"/>
      <c r="U273"/>
      <c r="AB273"/>
      <c r="AC273"/>
      <c r="AJ273"/>
      <c r="AK273"/>
      <c r="AR273"/>
      <c r="AS273"/>
      <c r="AZ273"/>
      <c r="BA273"/>
    </row>
    <row r="274" spans="4:53" ht="15">
      <c r="D274"/>
      <c r="E274"/>
      <c r="L274"/>
      <c r="M274"/>
      <c r="T274"/>
      <c r="U274"/>
      <c r="AB274"/>
      <c r="AC274"/>
      <c r="AJ274"/>
      <c r="AK274"/>
      <c r="AR274"/>
      <c r="AS274"/>
      <c r="AZ274"/>
      <c r="BA274"/>
    </row>
    <row r="275" spans="4:53" ht="15">
      <c r="D275"/>
      <c r="E275"/>
      <c r="L275"/>
      <c r="M275"/>
      <c r="T275"/>
      <c r="U275"/>
      <c r="AB275"/>
      <c r="AC275"/>
      <c r="AJ275"/>
      <c r="AK275"/>
      <c r="AR275"/>
      <c r="AS275"/>
      <c r="AZ275"/>
      <c r="BA275"/>
    </row>
    <row r="276" spans="4:53" ht="15">
      <c r="D276"/>
      <c r="E276"/>
      <c r="L276"/>
      <c r="M276"/>
      <c r="T276"/>
      <c r="U276"/>
      <c r="AB276"/>
      <c r="AC276"/>
      <c r="AJ276"/>
      <c r="AK276"/>
      <c r="AR276"/>
      <c r="AS276"/>
      <c r="AZ276"/>
      <c r="BA276"/>
    </row>
    <row r="277" spans="4:53" ht="15">
      <c r="D277"/>
      <c r="E277"/>
      <c r="L277"/>
      <c r="M277"/>
      <c r="T277"/>
      <c r="U277"/>
      <c r="AB277"/>
      <c r="AC277"/>
      <c r="AJ277"/>
      <c r="AK277"/>
      <c r="AR277"/>
      <c r="AS277"/>
      <c r="AZ277"/>
      <c r="BA277"/>
    </row>
    <row r="278" spans="4:53" ht="15">
      <c r="D278"/>
      <c r="E278"/>
      <c r="L278"/>
      <c r="M278"/>
      <c r="T278"/>
      <c r="U278"/>
      <c r="AB278"/>
      <c r="AC278"/>
      <c r="AJ278"/>
      <c r="AK278"/>
      <c r="AR278"/>
      <c r="AS278"/>
      <c r="AZ278"/>
      <c r="BA278"/>
    </row>
    <row r="279" spans="4:53" ht="15">
      <c r="D279"/>
      <c r="E279"/>
      <c r="L279"/>
      <c r="M279"/>
      <c r="T279"/>
      <c r="U279"/>
      <c r="AB279"/>
      <c r="AC279"/>
      <c r="AJ279"/>
      <c r="AK279"/>
      <c r="AR279"/>
      <c r="AS279"/>
      <c r="AZ279"/>
      <c r="BA279"/>
    </row>
    <row r="280" spans="4:53" ht="15">
      <c r="D280"/>
      <c r="E280"/>
      <c r="L280"/>
      <c r="M280"/>
      <c r="T280"/>
      <c r="U280"/>
      <c r="AB280"/>
      <c r="AC280"/>
      <c r="AJ280"/>
      <c r="AK280"/>
      <c r="AR280"/>
      <c r="AS280"/>
      <c r="AZ280"/>
      <c r="BA280"/>
    </row>
    <row r="281" spans="4:53" ht="15">
      <c r="D281"/>
      <c r="E281"/>
      <c r="L281"/>
      <c r="M281"/>
      <c r="T281"/>
      <c r="U281"/>
      <c r="AB281"/>
      <c r="AC281"/>
      <c r="AJ281"/>
      <c r="AK281"/>
      <c r="AR281"/>
      <c r="AS281"/>
      <c r="AZ281"/>
      <c r="BA281"/>
    </row>
    <row r="282" spans="4:53" ht="15">
      <c r="D282"/>
      <c r="E282"/>
      <c r="L282"/>
      <c r="M282"/>
      <c r="T282"/>
      <c r="U282"/>
      <c r="AB282"/>
      <c r="AC282"/>
      <c r="AJ282"/>
      <c r="AK282"/>
      <c r="AR282"/>
      <c r="AS282"/>
      <c r="AZ282"/>
      <c r="BA282"/>
    </row>
    <row r="283" spans="4:53" ht="15">
      <c r="D283"/>
      <c r="E283"/>
      <c r="L283"/>
      <c r="M283"/>
      <c r="T283"/>
      <c r="U283"/>
      <c r="AB283"/>
      <c r="AC283"/>
      <c r="AJ283"/>
      <c r="AK283"/>
      <c r="AR283"/>
      <c r="AS283"/>
      <c r="AZ283"/>
      <c r="BA283"/>
    </row>
    <row r="284" spans="4:53" ht="15">
      <c r="D284"/>
      <c r="E284"/>
      <c r="L284"/>
      <c r="M284"/>
      <c r="T284"/>
      <c r="U284"/>
      <c r="AB284"/>
      <c r="AC284"/>
      <c r="AJ284"/>
      <c r="AK284"/>
      <c r="AR284"/>
      <c r="AS284"/>
      <c r="AZ284"/>
      <c r="BA284"/>
    </row>
    <row r="285" spans="4:53" ht="15">
      <c r="D285"/>
      <c r="E285"/>
      <c r="L285"/>
      <c r="M285"/>
      <c r="T285"/>
      <c r="U285"/>
      <c r="AB285"/>
      <c r="AC285"/>
      <c r="AJ285"/>
      <c r="AK285"/>
      <c r="AR285"/>
      <c r="AS285"/>
      <c r="AZ285"/>
      <c r="BA285"/>
    </row>
    <row r="286" spans="4:53" ht="15">
      <c r="D286"/>
      <c r="E286"/>
      <c r="L286"/>
      <c r="M286"/>
      <c r="T286"/>
      <c r="U286"/>
      <c r="AB286"/>
      <c r="AC286"/>
      <c r="AJ286"/>
      <c r="AK286"/>
      <c r="AR286"/>
      <c r="AS286"/>
      <c r="AZ286"/>
      <c r="BA286"/>
    </row>
    <row r="287" spans="4:53" ht="15">
      <c r="D287"/>
      <c r="E287"/>
      <c r="L287"/>
      <c r="M287"/>
      <c r="T287"/>
      <c r="U287"/>
      <c r="AB287"/>
      <c r="AC287"/>
      <c r="AJ287"/>
      <c r="AK287"/>
      <c r="AR287"/>
      <c r="AS287"/>
      <c r="AZ287"/>
      <c r="BA287"/>
    </row>
    <row r="288" spans="4:53" ht="15">
      <c r="D288"/>
      <c r="E288"/>
      <c r="L288"/>
      <c r="M288"/>
      <c r="T288"/>
      <c r="U288"/>
      <c r="AB288"/>
      <c r="AC288"/>
      <c r="AJ288"/>
      <c r="AK288"/>
      <c r="AR288"/>
      <c r="AS288"/>
      <c r="AZ288"/>
      <c r="BA288"/>
    </row>
    <row r="289" spans="4:53" ht="15">
      <c r="D289"/>
      <c r="E289"/>
      <c r="L289"/>
      <c r="M289"/>
      <c r="T289"/>
      <c r="U289"/>
      <c r="AB289"/>
      <c r="AC289"/>
      <c r="AJ289"/>
      <c r="AK289"/>
      <c r="AR289"/>
      <c r="AS289"/>
      <c r="AZ289"/>
      <c r="BA289"/>
    </row>
    <row r="290" spans="4:53" ht="15">
      <c r="D290"/>
      <c r="E290"/>
      <c r="L290"/>
      <c r="M290"/>
      <c r="T290"/>
      <c r="U290"/>
      <c r="AB290"/>
      <c r="AC290"/>
      <c r="AJ290"/>
      <c r="AK290"/>
      <c r="AR290"/>
      <c r="AS290"/>
      <c r="AZ290"/>
      <c r="BA290"/>
    </row>
    <row r="291" spans="4:53" ht="15">
      <c r="D291"/>
      <c r="E291"/>
      <c r="L291"/>
      <c r="M291"/>
      <c r="T291"/>
      <c r="U291"/>
      <c r="AB291"/>
      <c r="AC291"/>
      <c r="AJ291"/>
      <c r="AK291"/>
      <c r="AR291"/>
      <c r="AS291"/>
      <c r="AZ291"/>
      <c r="BA291"/>
    </row>
    <row r="292" spans="4:53" ht="15">
      <c r="D292"/>
      <c r="E292"/>
      <c r="L292"/>
      <c r="M292"/>
      <c r="T292"/>
      <c r="U292"/>
      <c r="AB292"/>
      <c r="AC292"/>
      <c r="AJ292"/>
      <c r="AK292"/>
      <c r="AR292"/>
      <c r="AS292"/>
      <c r="AZ292"/>
      <c r="BA292"/>
    </row>
    <row r="293" spans="4:53" ht="15">
      <c r="D293"/>
      <c r="E293"/>
      <c r="L293"/>
      <c r="M293"/>
      <c r="T293"/>
      <c r="U293"/>
      <c r="AB293"/>
      <c r="AC293"/>
      <c r="AJ293"/>
      <c r="AK293"/>
      <c r="AR293"/>
      <c r="AS293"/>
      <c r="AZ293"/>
      <c r="BA293"/>
    </row>
    <row r="294" spans="4:53" ht="15">
      <c r="D294"/>
      <c r="E294"/>
      <c r="L294"/>
      <c r="M294"/>
      <c r="T294"/>
      <c r="U294"/>
      <c r="AB294"/>
      <c r="AC294"/>
      <c r="AJ294"/>
      <c r="AK294"/>
      <c r="AR294"/>
      <c r="AS294"/>
      <c r="AZ294"/>
      <c r="BA294"/>
    </row>
    <row r="295" spans="4:53" ht="15">
      <c r="D295"/>
      <c r="E295"/>
      <c r="L295"/>
      <c r="M295"/>
      <c r="T295"/>
      <c r="U295"/>
      <c r="AB295"/>
      <c r="AC295"/>
      <c r="AJ295"/>
      <c r="AK295"/>
      <c r="AR295"/>
      <c r="AS295"/>
      <c r="AZ295"/>
      <c r="BA295"/>
    </row>
    <row r="296" spans="4:53" ht="15">
      <c r="D296"/>
      <c r="E296"/>
      <c r="L296"/>
      <c r="M296"/>
      <c r="T296"/>
      <c r="U296"/>
      <c r="AB296"/>
      <c r="AC296"/>
      <c r="AJ296"/>
      <c r="AK296"/>
      <c r="AR296"/>
      <c r="AS296"/>
      <c r="AZ296"/>
      <c r="BA296"/>
    </row>
    <row r="297" spans="4:53" ht="15">
      <c r="D297"/>
      <c r="E297"/>
      <c r="L297"/>
      <c r="M297"/>
      <c r="T297"/>
      <c r="U297"/>
      <c r="AB297"/>
      <c r="AC297"/>
      <c r="AJ297"/>
      <c r="AK297"/>
      <c r="AR297"/>
      <c r="AS297"/>
      <c r="AZ297"/>
      <c r="BA297"/>
    </row>
    <row r="298" spans="4:53" ht="15">
      <c r="D298"/>
      <c r="E298"/>
      <c r="L298"/>
      <c r="M298"/>
      <c r="T298"/>
      <c r="U298"/>
      <c r="AB298"/>
      <c r="AC298"/>
      <c r="AJ298"/>
      <c r="AK298"/>
      <c r="AR298"/>
      <c r="AS298"/>
      <c r="AZ298"/>
      <c r="BA298"/>
    </row>
    <row r="299" spans="4:53" ht="15">
      <c r="D299"/>
      <c r="E299"/>
      <c r="L299"/>
      <c r="M299"/>
      <c r="T299"/>
      <c r="U299"/>
      <c r="AB299"/>
      <c r="AC299"/>
      <c r="AJ299"/>
      <c r="AK299"/>
      <c r="AR299"/>
      <c r="AS299"/>
      <c r="AZ299"/>
      <c r="BA299"/>
    </row>
    <row r="300" spans="4:53" ht="15">
      <c r="D300"/>
      <c r="E300"/>
      <c r="L300"/>
      <c r="M300"/>
      <c r="T300"/>
      <c r="U300"/>
      <c r="AB300"/>
      <c r="AC300"/>
      <c r="AJ300"/>
      <c r="AK300"/>
      <c r="AR300"/>
      <c r="AS300"/>
      <c r="AZ300"/>
      <c r="BA300"/>
    </row>
    <row r="301" spans="4:53" ht="15">
      <c r="D301"/>
      <c r="E301"/>
      <c r="L301"/>
      <c r="M301"/>
      <c r="T301"/>
      <c r="U301"/>
      <c r="AB301"/>
      <c r="AC301"/>
      <c r="AJ301"/>
      <c r="AK301"/>
      <c r="AR301"/>
      <c r="AS301"/>
      <c r="AZ301"/>
      <c r="BA301"/>
    </row>
    <row r="302" spans="4:53" ht="15">
      <c r="D302"/>
      <c r="E302"/>
      <c r="L302"/>
      <c r="M302"/>
      <c r="T302"/>
      <c r="U302"/>
      <c r="AB302"/>
      <c r="AC302"/>
      <c r="AJ302"/>
      <c r="AK302"/>
      <c r="AR302"/>
      <c r="AS302"/>
      <c r="AZ302"/>
      <c r="BA302"/>
    </row>
    <row r="303" spans="4:53" ht="15">
      <c r="D303"/>
      <c r="E303"/>
      <c r="L303"/>
      <c r="M303"/>
      <c r="T303"/>
      <c r="U303"/>
      <c r="AB303"/>
      <c r="AC303"/>
      <c r="AJ303"/>
      <c r="AK303"/>
      <c r="AR303"/>
      <c r="AS303"/>
      <c r="AZ303"/>
      <c r="BA303"/>
    </row>
    <row r="304" spans="4:53" ht="15">
      <c r="D304"/>
      <c r="E304"/>
      <c r="L304"/>
      <c r="M304"/>
      <c r="T304"/>
      <c r="U304"/>
      <c r="AB304"/>
      <c r="AC304"/>
      <c r="AJ304"/>
      <c r="AK304"/>
      <c r="AR304"/>
      <c r="AS304"/>
      <c r="AZ304"/>
      <c r="BA304"/>
    </row>
    <row r="305" spans="4:53" ht="15">
      <c r="D305"/>
      <c r="E305"/>
      <c r="L305"/>
      <c r="M305"/>
      <c r="T305"/>
      <c r="U305"/>
      <c r="AB305"/>
      <c r="AC305"/>
      <c r="AJ305"/>
      <c r="AK305"/>
      <c r="AR305"/>
      <c r="AS305"/>
      <c r="AZ305"/>
      <c r="BA305"/>
    </row>
    <row r="306" spans="4:53" ht="15">
      <c r="D306"/>
      <c r="E306"/>
      <c r="L306"/>
      <c r="M306"/>
      <c r="T306"/>
      <c r="U306"/>
      <c r="AB306"/>
      <c r="AC306"/>
      <c r="AJ306"/>
      <c r="AK306"/>
      <c r="AR306"/>
      <c r="AS306"/>
      <c r="AZ306"/>
      <c r="BA306"/>
    </row>
    <row r="307" spans="4:53" ht="15">
      <c r="D307"/>
      <c r="E307"/>
      <c r="L307"/>
      <c r="M307"/>
      <c r="T307"/>
      <c r="U307"/>
      <c r="AB307"/>
      <c r="AC307"/>
      <c r="AJ307"/>
      <c r="AK307"/>
      <c r="AR307"/>
      <c r="AS307"/>
      <c r="AZ307"/>
      <c r="BA307"/>
    </row>
    <row r="308" spans="4:53" ht="15">
      <c r="D308"/>
      <c r="E308"/>
      <c r="L308"/>
      <c r="M308"/>
      <c r="T308"/>
      <c r="U308"/>
      <c r="AB308"/>
      <c r="AC308"/>
      <c r="AJ308"/>
      <c r="AK308"/>
      <c r="AR308"/>
      <c r="AS308"/>
      <c r="AZ308"/>
      <c r="BA308"/>
    </row>
    <row r="309" spans="4:53" ht="15">
      <c r="D309"/>
      <c r="E309"/>
      <c r="L309"/>
      <c r="M309"/>
      <c r="T309"/>
      <c r="U309"/>
      <c r="AB309"/>
      <c r="AC309"/>
      <c r="AJ309"/>
      <c r="AK309"/>
      <c r="AR309"/>
      <c r="AS309"/>
      <c r="AZ309"/>
      <c r="BA309"/>
    </row>
    <row r="310" spans="4:53" ht="15">
      <c r="D310"/>
      <c r="E310"/>
      <c r="L310"/>
      <c r="M310"/>
      <c r="T310"/>
      <c r="U310"/>
      <c r="AB310"/>
      <c r="AC310"/>
      <c r="AJ310"/>
      <c r="AK310"/>
      <c r="AR310"/>
      <c r="AS310"/>
      <c r="AZ310"/>
      <c r="BA310"/>
    </row>
    <row r="311" spans="4:53" ht="15">
      <c r="D311"/>
      <c r="E311"/>
      <c r="L311"/>
      <c r="M311"/>
      <c r="T311"/>
      <c r="U311"/>
      <c r="AB311"/>
      <c r="AC311"/>
      <c r="AJ311"/>
      <c r="AK311"/>
      <c r="AR311"/>
      <c r="AS311"/>
      <c r="AZ311"/>
      <c r="BA311"/>
    </row>
    <row r="312" spans="4:53" ht="15">
      <c r="D312"/>
      <c r="E312"/>
      <c r="L312"/>
      <c r="M312"/>
      <c r="T312"/>
      <c r="U312"/>
      <c r="AB312"/>
      <c r="AC312"/>
      <c r="AJ312"/>
      <c r="AK312"/>
      <c r="AR312"/>
      <c r="AS312"/>
      <c r="AZ312"/>
      <c r="BA312"/>
    </row>
    <row r="313" spans="4:53" ht="15">
      <c r="D313"/>
      <c r="E313"/>
      <c r="L313"/>
      <c r="M313"/>
      <c r="T313"/>
      <c r="U313"/>
      <c r="AB313"/>
      <c r="AC313"/>
      <c r="AJ313"/>
      <c r="AK313"/>
      <c r="AR313"/>
      <c r="AS313"/>
      <c r="AZ313"/>
      <c r="BA313"/>
    </row>
    <row r="314" spans="4:53" ht="15">
      <c r="D314"/>
      <c r="E314"/>
      <c r="L314"/>
      <c r="M314"/>
      <c r="T314"/>
      <c r="U314"/>
      <c r="AB314"/>
      <c r="AC314"/>
      <c r="AJ314"/>
      <c r="AK314"/>
      <c r="AR314"/>
      <c r="AS314"/>
      <c r="AZ314"/>
      <c r="BA314"/>
    </row>
    <row r="315" spans="4:53" ht="15">
      <c r="D315"/>
      <c r="E315"/>
      <c r="L315"/>
      <c r="M315"/>
      <c r="T315"/>
      <c r="U315"/>
      <c r="AB315"/>
      <c r="AC315"/>
      <c r="AJ315"/>
      <c r="AK315"/>
      <c r="AR315"/>
      <c r="AS315"/>
      <c r="AZ315"/>
      <c r="BA315"/>
    </row>
    <row r="316" spans="4:53" ht="15">
      <c r="D316"/>
      <c r="E316"/>
      <c r="L316"/>
      <c r="M316"/>
      <c r="T316"/>
      <c r="U316"/>
      <c r="AB316"/>
      <c r="AC316"/>
      <c r="AJ316"/>
      <c r="AK316"/>
      <c r="AR316"/>
      <c r="AS316"/>
      <c r="AZ316"/>
      <c r="BA316"/>
    </row>
    <row r="317" spans="4:53" ht="15">
      <c r="D317"/>
      <c r="E317"/>
      <c r="L317"/>
      <c r="M317"/>
      <c r="T317"/>
      <c r="U317"/>
      <c r="AB317"/>
      <c r="AC317"/>
      <c r="AJ317"/>
      <c r="AK317"/>
      <c r="AR317"/>
      <c r="AS317"/>
      <c r="AZ317"/>
      <c r="BA317"/>
    </row>
    <row r="318" spans="4:53" ht="15">
      <c r="D318"/>
      <c r="E318"/>
      <c r="L318"/>
      <c r="M318"/>
      <c r="T318"/>
      <c r="U318"/>
      <c r="AB318"/>
      <c r="AC318"/>
      <c r="AJ318"/>
      <c r="AK318"/>
      <c r="AR318"/>
      <c r="AS318"/>
      <c r="AZ318"/>
      <c r="BA318"/>
    </row>
    <row r="319" spans="4:53" ht="15">
      <c r="D319"/>
      <c r="E319"/>
      <c r="L319"/>
      <c r="M319"/>
      <c r="T319"/>
      <c r="U319"/>
      <c r="AB319"/>
      <c r="AC319"/>
      <c r="AJ319"/>
      <c r="AK319"/>
      <c r="AR319"/>
      <c r="AS319"/>
      <c r="AZ319"/>
      <c r="BA319"/>
    </row>
    <row r="320" spans="4:53" ht="15">
      <c r="D320"/>
      <c r="E320"/>
      <c r="L320"/>
      <c r="M320"/>
      <c r="T320"/>
      <c r="U320"/>
      <c r="AB320"/>
      <c r="AC320"/>
      <c r="AJ320"/>
      <c r="AK320"/>
      <c r="AR320"/>
      <c r="AS320"/>
      <c r="AZ320"/>
      <c r="BA320"/>
    </row>
    <row r="321" spans="4:53" ht="15">
      <c r="D321"/>
      <c r="E321"/>
      <c r="L321"/>
      <c r="M321"/>
      <c r="T321"/>
      <c r="U321"/>
      <c r="AB321"/>
      <c r="AC321"/>
      <c r="AJ321"/>
      <c r="AK321"/>
      <c r="AR321"/>
      <c r="AS321"/>
      <c r="AZ321"/>
      <c r="BA321"/>
    </row>
    <row r="322" spans="4:53" ht="15">
      <c r="D322"/>
      <c r="E322"/>
      <c r="L322"/>
      <c r="M322"/>
      <c r="T322"/>
      <c r="U322"/>
      <c r="AB322"/>
      <c r="AC322"/>
      <c r="AJ322"/>
      <c r="AK322"/>
      <c r="AR322"/>
      <c r="AS322"/>
      <c r="AZ322"/>
      <c r="BA322"/>
    </row>
    <row r="323" spans="4:53" ht="15">
      <c r="D323"/>
      <c r="E323"/>
      <c r="L323"/>
      <c r="M323"/>
      <c r="T323"/>
      <c r="U323"/>
      <c r="AB323"/>
      <c r="AC323"/>
      <c r="AJ323"/>
      <c r="AK323"/>
      <c r="AR323"/>
      <c r="AS323"/>
      <c r="AZ323"/>
      <c r="BA323"/>
    </row>
    <row r="324" spans="4:53" ht="15">
      <c r="D324"/>
      <c r="E324"/>
      <c r="L324"/>
      <c r="M324"/>
      <c r="T324"/>
      <c r="U324"/>
      <c r="AB324"/>
      <c r="AC324"/>
      <c r="AJ324"/>
      <c r="AK324"/>
      <c r="AR324"/>
      <c r="AS324"/>
      <c r="AZ324"/>
      <c r="BA324"/>
    </row>
    <row r="325" spans="4:53" ht="15">
      <c r="D325"/>
      <c r="E325"/>
      <c r="L325"/>
      <c r="M325"/>
      <c r="T325"/>
      <c r="U325"/>
      <c r="AB325"/>
      <c r="AC325"/>
      <c r="AJ325"/>
      <c r="AK325"/>
      <c r="AR325"/>
      <c r="AS325"/>
      <c r="AZ325"/>
      <c r="BA325"/>
    </row>
    <row r="326" spans="4:53" ht="15">
      <c r="D326"/>
      <c r="E326"/>
      <c r="L326"/>
      <c r="M326"/>
      <c r="T326"/>
      <c r="U326"/>
      <c r="AB326"/>
      <c r="AC326"/>
      <c r="AJ326"/>
      <c r="AK326"/>
      <c r="AR326"/>
      <c r="AS326"/>
      <c r="AZ326"/>
      <c r="BA326"/>
    </row>
    <row r="327" spans="4:53" ht="15">
      <c r="D327"/>
      <c r="E327"/>
      <c r="L327"/>
      <c r="M327"/>
      <c r="T327"/>
      <c r="U327"/>
      <c r="AB327"/>
      <c r="AC327"/>
      <c r="AJ327"/>
      <c r="AK327"/>
      <c r="AR327"/>
      <c r="AS327"/>
      <c r="AZ327"/>
      <c r="BA327"/>
    </row>
    <row r="328" spans="4:53" ht="15">
      <c r="D328"/>
      <c r="E328"/>
      <c r="L328"/>
      <c r="M328"/>
      <c r="T328"/>
      <c r="U328"/>
      <c r="AB328"/>
      <c r="AC328"/>
      <c r="AJ328"/>
      <c r="AK328"/>
      <c r="AR328"/>
      <c r="AS328"/>
      <c r="AZ328"/>
      <c r="BA328"/>
    </row>
    <row r="329" spans="4:53" ht="15">
      <c r="D329"/>
      <c r="E329"/>
      <c r="L329"/>
      <c r="M329"/>
      <c r="T329"/>
      <c r="U329"/>
      <c r="AB329"/>
      <c r="AC329"/>
      <c r="AJ329"/>
      <c r="AK329"/>
      <c r="AR329"/>
      <c r="AS329"/>
      <c r="AZ329"/>
      <c r="BA329"/>
    </row>
    <row r="330" spans="4:53" ht="15">
      <c r="D330"/>
      <c r="E330"/>
      <c r="L330"/>
      <c r="M330"/>
      <c r="T330"/>
      <c r="U330"/>
      <c r="AB330"/>
      <c r="AC330"/>
      <c r="AJ330"/>
      <c r="AK330"/>
      <c r="AR330"/>
      <c r="AS330"/>
      <c r="AZ330"/>
      <c r="BA330"/>
    </row>
    <row r="331" spans="4:53" ht="15">
      <c r="D331"/>
      <c r="E331"/>
      <c r="L331"/>
      <c r="M331"/>
      <c r="T331"/>
      <c r="U331"/>
      <c r="AB331"/>
      <c r="AC331"/>
      <c r="AJ331"/>
      <c r="AK331"/>
      <c r="AR331"/>
      <c r="AS331"/>
      <c r="AZ331"/>
      <c r="BA331"/>
    </row>
    <row r="332" spans="4:53" ht="15">
      <c r="D332"/>
      <c r="E332"/>
      <c r="L332"/>
      <c r="M332"/>
      <c r="T332"/>
      <c r="U332"/>
      <c r="AB332"/>
      <c r="AC332"/>
      <c r="AJ332"/>
      <c r="AK332"/>
      <c r="AR332"/>
      <c r="AS332"/>
      <c r="AZ332"/>
      <c r="BA332"/>
    </row>
    <row r="333" spans="4:53" ht="15">
      <c r="D333"/>
      <c r="E333"/>
      <c r="L333"/>
      <c r="M333"/>
      <c r="T333"/>
      <c r="U333"/>
      <c r="AB333"/>
      <c r="AC333"/>
      <c r="AJ333"/>
      <c r="AK333"/>
      <c r="AR333"/>
      <c r="AS333"/>
      <c r="AZ333"/>
      <c r="BA333"/>
    </row>
    <row r="334" spans="4:53" ht="15">
      <c r="D334"/>
      <c r="E334"/>
      <c r="L334"/>
      <c r="M334"/>
      <c r="T334"/>
      <c r="U334"/>
      <c r="AB334"/>
      <c r="AC334"/>
      <c r="AJ334"/>
      <c r="AK334"/>
      <c r="AR334"/>
      <c r="AS334"/>
      <c r="AZ334"/>
      <c r="BA334"/>
    </row>
    <row r="335" spans="4:53" ht="15">
      <c r="D335"/>
      <c r="E335"/>
      <c r="L335"/>
      <c r="M335"/>
      <c r="T335"/>
      <c r="U335"/>
      <c r="AB335"/>
      <c r="AC335"/>
      <c r="AJ335"/>
      <c r="AK335"/>
      <c r="AR335"/>
      <c r="AS335"/>
      <c r="AZ335"/>
      <c r="BA335"/>
    </row>
    <row r="336" spans="4:53" ht="15">
      <c r="D336"/>
      <c r="E336"/>
      <c r="L336"/>
      <c r="M336"/>
      <c r="T336"/>
      <c r="U336"/>
      <c r="AB336"/>
      <c r="AC336"/>
      <c r="AJ336"/>
      <c r="AK336"/>
      <c r="AR336"/>
      <c r="AS336"/>
      <c r="AZ336"/>
      <c r="BA336"/>
    </row>
    <row r="337" spans="4:53" ht="15">
      <c r="D337"/>
      <c r="E337"/>
      <c r="L337"/>
      <c r="M337"/>
      <c r="T337"/>
      <c r="U337"/>
      <c r="AB337"/>
      <c r="AC337"/>
      <c r="AJ337"/>
      <c r="AK337"/>
      <c r="AR337"/>
      <c r="AS337"/>
      <c r="AZ337"/>
      <c r="BA337"/>
    </row>
    <row r="338" spans="4:53" ht="15">
      <c r="D338"/>
      <c r="E338"/>
      <c r="L338"/>
      <c r="M338"/>
      <c r="T338"/>
      <c r="U338"/>
      <c r="AB338"/>
      <c r="AC338"/>
      <c r="AJ338"/>
      <c r="AK338"/>
      <c r="AR338"/>
      <c r="AS338"/>
      <c r="AZ338"/>
      <c r="BA338"/>
    </row>
    <row r="339" spans="4:53" ht="15">
      <c r="D339"/>
      <c r="E339"/>
      <c r="L339"/>
      <c r="M339"/>
      <c r="T339"/>
      <c r="U339"/>
      <c r="AB339"/>
      <c r="AC339"/>
      <c r="AJ339"/>
      <c r="AK339"/>
      <c r="AR339"/>
      <c r="AS339"/>
      <c r="AZ339"/>
      <c r="BA339"/>
    </row>
    <row r="340" spans="4:53" ht="15">
      <c r="D340"/>
      <c r="E340"/>
      <c r="L340"/>
      <c r="M340"/>
      <c r="T340"/>
      <c r="U340"/>
      <c r="AB340"/>
      <c r="AC340"/>
      <c r="AJ340"/>
      <c r="AK340"/>
      <c r="AR340"/>
      <c r="AS340"/>
      <c r="AZ340"/>
      <c r="BA340"/>
    </row>
    <row r="341" spans="4:53" ht="15">
      <c r="D341"/>
      <c r="E341"/>
      <c r="L341"/>
      <c r="M341"/>
      <c r="T341"/>
      <c r="U341"/>
      <c r="AB341"/>
      <c r="AC341"/>
      <c r="AJ341"/>
      <c r="AK341"/>
      <c r="AR341"/>
      <c r="AS341"/>
      <c r="AZ341"/>
      <c r="BA341"/>
    </row>
    <row r="342" spans="4:53" ht="15">
      <c r="D342"/>
      <c r="E342"/>
      <c r="L342"/>
      <c r="M342"/>
      <c r="T342"/>
      <c r="U342"/>
      <c r="AB342"/>
      <c r="AC342"/>
      <c r="AJ342"/>
      <c r="AK342"/>
      <c r="AR342"/>
      <c r="AS342"/>
      <c r="AZ342"/>
      <c r="BA342"/>
    </row>
    <row r="343" spans="4:53" ht="15">
      <c r="D343"/>
      <c r="E343"/>
      <c r="L343"/>
      <c r="M343"/>
      <c r="T343"/>
      <c r="U343"/>
      <c r="AB343"/>
      <c r="AC343"/>
      <c r="AJ343"/>
      <c r="AK343"/>
      <c r="AR343"/>
      <c r="AS343"/>
      <c r="AZ343"/>
      <c r="BA343"/>
    </row>
    <row r="344" spans="4:53" ht="15">
      <c r="D344"/>
      <c r="E344"/>
      <c r="L344"/>
      <c r="M344"/>
      <c r="T344"/>
      <c r="U344"/>
      <c r="AB344"/>
      <c r="AC344"/>
      <c r="AJ344"/>
      <c r="AK344"/>
      <c r="AR344"/>
      <c r="AS344"/>
      <c r="AZ344"/>
      <c r="BA344"/>
    </row>
    <row r="345" spans="4:53" ht="15">
      <c r="D345"/>
      <c r="E345"/>
      <c r="L345"/>
      <c r="M345"/>
      <c r="T345"/>
      <c r="U345"/>
      <c r="AB345"/>
      <c r="AC345"/>
      <c r="AJ345"/>
      <c r="AK345"/>
      <c r="AR345"/>
      <c r="AS345"/>
      <c r="AZ345"/>
      <c r="BA345"/>
    </row>
    <row r="346" spans="4:53" ht="15">
      <c r="D346"/>
      <c r="E346"/>
      <c r="L346"/>
      <c r="M346"/>
      <c r="T346"/>
      <c r="U346"/>
      <c r="AB346"/>
      <c r="AC346"/>
      <c r="AJ346"/>
      <c r="AK346"/>
      <c r="AR346"/>
      <c r="AS346"/>
      <c r="AZ346"/>
      <c r="BA346"/>
    </row>
    <row r="347" spans="4:53" ht="15">
      <c r="D347"/>
      <c r="E347"/>
      <c r="L347"/>
      <c r="M347"/>
      <c r="T347"/>
      <c r="U347"/>
      <c r="AB347"/>
      <c r="AC347"/>
      <c r="AJ347"/>
      <c r="AK347"/>
      <c r="AR347"/>
      <c r="AS347"/>
      <c r="AZ347"/>
      <c r="BA347"/>
    </row>
    <row r="348" spans="4:53" ht="15">
      <c r="D348"/>
      <c r="E348"/>
      <c r="L348"/>
      <c r="M348"/>
      <c r="T348"/>
      <c r="U348"/>
      <c r="AB348"/>
      <c r="AC348"/>
      <c r="AJ348"/>
      <c r="AK348"/>
      <c r="AR348"/>
      <c r="AS348"/>
      <c r="AZ348"/>
      <c r="BA348"/>
    </row>
    <row r="349" spans="4:53" ht="15">
      <c r="D349"/>
      <c r="E349"/>
      <c r="L349"/>
      <c r="M349"/>
      <c r="T349"/>
      <c r="U349"/>
      <c r="AB349"/>
      <c r="AC349"/>
      <c r="AJ349"/>
      <c r="AK349"/>
      <c r="AR349"/>
      <c r="AS349"/>
      <c r="AZ349"/>
      <c r="BA349"/>
    </row>
    <row r="350" spans="4:53" ht="15">
      <c r="D350"/>
      <c r="E350"/>
      <c r="L350"/>
      <c r="M350"/>
      <c r="T350"/>
      <c r="U350"/>
      <c r="AB350"/>
      <c r="AC350"/>
      <c r="AJ350"/>
      <c r="AK350"/>
      <c r="AR350"/>
      <c r="AS350"/>
      <c r="AZ350"/>
      <c r="BA350"/>
    </row>
    <row r="351" spans="4:53" ht="15">
      <c r="D351"/>
      <c r="E351"/>
      <c r="L351"/>
      <c r="M351"/>
      <c r="T351"/>
      <c r="U351"/>
      <c r="AB351"/>
      <c r="AC351"/>
      <c r="AJ351"/>
      <c r="AK351"/>
      <c r="AR351"/>
      <c r="AS351"/>
      <c r="AZ351"/>
      <c r="BA351"/>
    </row>
    <row r="352" spans="4:53" ht="15">
      <c r="D352"/>
      <c r="E352"/>
      <c r="L352"/>
      <c r="M352"/>
      <c r="T352"/>
      <c r="U352"/>
      <c r="AB352"/>
      <c r="AC352"/>
      <c r="AJ352"/>
      <c r="AK352"/>
      <c r="AR352"/>
      <c r="AS352"/>
      <c r="AZ352"/>
      <c r="BA352"/>
    </row>
    <row r="353" spans="4:53" ht="15">
      <c r="D353"/>
      <c r="E353"/>
      <c r="L353"/>
      <c r="M353"/>
      <c r="T353"/>
      <c r="U353"/>
      <c r="AB353"/>
      <c r="AC353"/>
      <c r="AJ353"/>
      <c r="AK353"/>
      <c r="AR353"/>
      <c r="AS353"/>
      <c r="AZ353"/>
      <c r="BA353"/>
    </row>
    <row r="354" spans="4:53" ht="15">
      <c r="D354"/>
      <c r="E354"/>
      <c r="L354"/>
      <c r="M354"/>
      <c r="T354"/>
      <c r="U354"/>
      <c r="AB354"/>
      <c r="AC354"/>
      <c r="AJ354"/>
      <c r="AK354"/>
      <c r="AR354"/>
      <c r="AS354"/>
      <c r="AZ354"/>
      <c r="BA354"/>
    </row>
    <row r="355" spans="4:53" ht="15">
      <c r="D355"/>
      <c r="E355"/>
      <c r="L355"/>
      <c r="M355"/>
      <c r="T355"/>
      <c r="U355"/>
      <c r="AB355"/>
      <c r="AC355"/>
      <c r="AJ355"/>
      <c r="AK355"/>
      <c r="AR355"/>
      <c r="AS355"/>
      <c r="AZ355"/>
      <c r="BA355"/>
    </row>
    <row r="356" spans="4:53" ht="15">
      <c r="D356"/>
      <c r="E356"/>
      <c r="L356"/>
      <c r="M356"/>
      <c r="T356"/>
      <c r="U356"/>
      <c r="AB356"/>
      <c r="AC356"/>
      <c r="AJ356"/>
      <c r="AK356"/>
      <c r="AR356"/>
      <c r="AS356"/>
      <c r="AZ356"/>
      <c r="BA356"/>
    </row>
    <row r="357" spans="4:53" ht="15">
      <c r="D357"/>
      <c r="E357"/>
      <c r="L357"/>
      <c r="M357"/>
      <c r="T357"/>
      <c r="U357"/>
      <c r="AB357"/>
      <c r="AC357"/>
      <c r="AJ357"/>
      <c r="AK357"/>
      <c r="AR357"/>
      <c r="AS357"/>
      <c r="AZ357"/>
      <c r="BA357"/>
    </row>
    <row r="358" spans="4:53" ht="15">
      <c r="D358"/>
      <c r="E358"/>
      <c r="L358"/>
      <c r="M358"/>
      <c r="T358"/>
      <c r="U358"/>
      <c r="AB358"/>
      <c r="AC358"/>
      <c r="AJ358"/>
      <c r="AK358"/>
      <c r="AR358"/>
      <c r="AS358"/>
      <c r="AZ358"/>
      <c r="BA358"/>
    </row>
    <row r="359" spans="4:53" ht="15">
      <c r="D359"/>
      <c r="E359"/>
      <c r="L359"/>
      <c r="M359"/>
      <c r="T359"/>
      <c r="U359"/>
      <c r="AB359"/>
      <c r="AC359"/>
      <c r="AJ359"/>
      <c r="AK359"/>
      <c r="AR359"/>
      <c r="AS359"/>
      <c r="AZ359"/>
      <c r="BA359"/>
    </row>
    <row r="360" spans="4:53" ht="15">
      <c r="D360"/>
      <c r="E360"/>
      <c r="L360"/>
      <c r="M360"/>
      <c r="T360"/>
      <c r="U360"/>
      <c r="AB360"/>
      <c r="AC360"/>
      <c r="AJ360"/>
      <c r="AK360"/>
      <c r="AR360"/>
      <c r="AS360"/>
      <c r="AZ360"/>
      <c r="BA360"/>
    </row>
    <row r="361" spans="4:53" ht="15">
      <c r="D361"/>
      <c r="E361"/>
      <c r="L361"/>
      <c r="M361"/>
      <c r="T361"/>
      <c r="U361"/>
      <c r="AB361"/>
      <c r="AC361"/>
      <c r="AJ361"/>
      <c r="AK361"/>
      <c r="AR361"/>
      <c r="AS361"/>
      <c r="AZ361"/>
      <c r="BA361"/>
    </row>
    <row r="362" spans="4:53" ht="15">
      <c r="D362"/>
      <c r="E362"/>
      <c r="L362"/>
      <c r="M362"/>
      <c r="T362"/>
      <c r="U362"/>
      <c r="AB362"/>
      <c r="AC362"/>
      <c r="AJ362"/>
      <c r="AK362"/>
      <c r="AR362"/>
      <c r="AS362"/>
      <c r="AZ362"/>
      <c r="BA362"/>
    </row>
    <row r="363" spans="4:53" ht="15">
      <c r="D363"/>
      <c r="E363"/>
      <c r="L363"/>
      <c r="M363"/>
      <c r="T363"/>
      <c r="U363"/>
      <c r="AB363"/>
      <c r="AC363"/>
      <c r="AJ363"/>
      <c r="AK363"/>
      <c r="AR363"/>
      <c r="AS363"/>
      <c r="AZ363"/>
      <c r="BA363"/>
    </row>
    <row r="364" spans="4:53" ht="15">
      <c r="D364"/>
      <c r="E364"/>
      <c r="L364"/>
      <c r="M364"/>
      <c r="T364"/>
      <c r="U364"/>
      <c r="AB364"/>
      <c r="AC364"/>
      <c r="AJ364"/>
      <c r="AK364"/>
      <c r="AR364"/>
      <c r="AS364"/>
      <c r="AZ364"/>
      <c r="BA364"/>
    </row>
    <row r="365" spans="4:53" ht="15">
      <c r="D365"/>
      <c r="E365"/>
      <c r="L365"/>
      <c r="M365"/>
      <c r="T365"/>
      <c r="U365"/>
      <c r="AB365"/>
      <c r="AC365"/>
      <c r="AJ365"/>
      <c r="AK365"/>
      <c r="AR365"/>
      <c r="AS365"/>
      <c r="AZ365"/>
      <c r="BA365"/>
    </row>
    <row r="366" spans="4:53" ht="15">
      <c r="D366"/>
      <c r="E366"/>
      <c r="L366"/>
      <c r="M366"/>
      <c r="T366"/>
      <c r="U366"/>
      <c r="AB366"/>
      <c r="AC366"/>
      <c r="AJ366"/>
      <c r="AK366"/>
      <c r="AR366"/>
      <c r="AS366"/>
      <c r="AZ366"/>
      <c r="BA366"/>
    </row>
    <row r="367" spans="4:53" ht="15">
      <c r="D367"/>
      <c r="E367"/>
      <c r="L367"/>
      <c r="M367"/>
      <c r="T367"/>
      <c r="U367"/>
      <c r="AB367"/>
      <c r="AC367"/>
      <c r="AJ367"/>
      <c r="AK367"/>
      <c r="AR367"/>
      <c r="AS367"/>
      <c r="AZ367"/>
      <c r="BA367"/>
    </row>
    <row r="368" spans="4:53" ht="15">
      <c r="D368"/>
      <c r="E368"/>
      <c r="L368"/>
      <c r="M368"/>
      <c r="T368"/>
      <c r="U368"/>
      <c r="AB368"/>
      <c r="AC368"/>
      <c r="AJ368"/>
      <c r="AK368"/>
      <c r="AR368"/>
      <c r="AS368"/>
      <c r="AZ368"/>
      <c r="BA368"/>
    </row>
    <row r="369" spans="4:53" ht="15">
      <c r="D369"/>
      <c r="E369"/>
      <c r="L369"/>
      <c r="M369"/>
      <c r="T369"/>
      <c r="U369"/>
      <c r="AB369"/>
      <c r="AC369"/>
      <c r="AJ369"/>
      <c r="AK369"/>
      <c r="AR369"/>
      <c r="AS369"/>
      <c r="AZ369"/>
      <c r="BA369"/>
    </row>
    <row r="370" spans="4:53" ht="15">
      <c r="D370"/>
      <c r="E370"/>
      <c r="L370"/>
      <c r="M370"/>
      <c r="T370"/>
      <c r="U370"/>
      <c r="AB370"/>
      <c r="AC370"/>
      <c r="AJ370"/>
      <c r="AK370"/>
      <c r="AR370"/>
      <c r="AS370"/>
      <c r="AZ370"/>
      <c r="BA370"/>
    </row>
    <row r="371" spans="4:53" ht="15">
      <c r="D371"/>
      <c r="E371"/>
      <c r="L371"/>
      <c r="M371"/>
      <c r="T371"/>
      <c r="U371"/>
      <c r="AB371"/>
      <c r="AC371"/>
      <c r="AJ371"/>
      <c r="AK371"/>
      <c r="AR371"/>
      <c r="AS371"/>
      <c r="AZ371"/>
      <c r="BA371"/>
    </row>
    <row r="372" spans="4:53" ht="15">
      <c r="D372"/>
      <c r="E372"/>
      <c r="L372"/>
      <c r="M372"/>
      <c r="T372"/>
      <c r="U372"/>
      <c r="AB372"/>
      <c r="AC372"/>
      <c r="AJ372"/>
      <c r="AK372"/>
      <c r="AR372"/>
      <c r="AS372"/>
      <c r="AZ372"/>
      <c r="BA372"/>
    </row>
    <row r="373" spans="4:53" ht="15">
      <c r="D373"/>
      <c r="E373"/>
      <c r="L373"/>
      <c r="M373"/>
      <c r="T373"/>
      <c r="U373"/>
      <c r="AB373"/>
      <c r="AC373"/>
      <c r="AJ373"/>
      <c r="AK373"/>
      <c r="AR373"/>
      <c r="AS373"/>
      <c r="AZ373"/>
      <c r="BA373"/>
    </row>
    <row r="374" spans="4:53" ht="15">
      <c r="D374"/>
      <c r="E374"/>
      <c r="L374"/>
      <c r="M374"/>
      <c r="T374"/>
      <c r="U374"/>
      <c r="AB374"/>
      <c r="AC374"/>
      <c r="AJ374"/>
      <c r="AK374"/>
      <c r="AR374"/>
      <c r="AS374"/>
      <c r="AZ374"/>
      <c r="BA374"/>
    </row>
    <row r="375" spans="4:53" ht="15">
      <c r="D375"/>
      <c r="E375"/>
      <c r="L375"/>
      <c r="M375"/>
      <c r="T375"/>
      <c r="U375"/>
      <c r="AB375"/>
      <c r="AC375"/>
      <c r="AJ375"/>
      <c r="AK375"/>
      <c r="AR375"/>
      <c r="AS375"/>
      <c r="AZ375"/>
      <c r="BA375"/>
    </row>
    <row r="376" spans="4:53" ht="15">
      <c r="D376"/>
      <c r="E376"/>
      <c r="L376"/>
      <c r="M376"/>
      <c r="T376"/>
      <c r="U376"/>
      <c r="AB376"/>
      <c r="AC376"/>
      <c r="AJ376"/>
      <c r="AK376"/>
      <c r="AR376"/>
      <c r="AS376"/>
      <c r="AZ376"/>
      <c r="BA376"/>
    </row>
    <row r="377" spans="4:53" ht="15">
      <c r="D377"/>
      <c r="E377"/>
      <c r="L377"/>
      <c r="M377"/>
      <c r="T377"/>
      <c r="U377"/>
      <c r="AB377"/>
      <c r="AC377"/>
      <c r="AJ377"/>
      <c r="AK377"/>
      <c r="AR377"/>
      <c r="AS377"/>
      <c r="AZ377"/>
      <c r="BA377"/>
    </row>
    <row r="378" spans="4:53" ht="15">
      <c r="D378"/>
      <c r="E378"/>
      <c r="L378"/>
      <c r="M378"/>
      <c r="T378"/>
      <c r="U378"/>
      <c r="AB378"/>
      <c r="AC378"/>
      <c r="AJ378"/>
      <c r="AK378"/>
      <c r="AR378"/>
      <c r="AS378"/>
      <c r="AZ378"/>
      <c r="BA378"/>
    </row>
    <row r="379" spans="4:53" ht="15">
      <c r="D379"/>
      <c r="E379"/>
      <c r="L379"/>
      <c r="M379"/>
      <c r="T379"/>
      <c r="U379"/>
      <c r="AB379"/>
      <c r="AC379"/>
      <c r="AJ379"/>
      <c r="AK379"/>
      <c r="AR379"/>
      <c r="AS379"/>
      <c r="AZ379"/>
      <c r="BA379"/>
    </row>
    <row r="380" spans="4:53" ht="15">
      <c r="D380"/>
      <c r="E380"/>
      <c r="L380"/>
      <c r="M380"/>
      <c r="T380"/>
      <c r="U380"/>
      <c r="AB380"/>
      <c r="AC380"/>
      <c r="AJ380"/>
      <c r="AK380"/>
      <c r="AR380"/>
      <c r="AS380"/>
      <c r="AZ380"/>
      <c r="BA380"/>
    </row>
    <row r="381" spans="4:53" ht="15">
      <c r="D381"/>
      <c r="E381"/>
      <c r="L381"/>
      <c r="M381"/>
      <c r="T381"/>
      <c r="U381"/>
      <c r="AB381"/>
      <c r="AC381"/>
      <c r="AJ381"/>
      <c r="AK381"/>
      <c r="AR381"/>
      <c r="AS381"/>
      <c r="AZ381"/>
      <c r="BA381"/>
    </row>
    <row r="382" spans="4:53" ht="15">
      <c r="D382"/>
      <c r="E382"/>
      <c r="L382"/>
      <c r="M382"/>
      <c r="T382"/>
      <c r="U382"/>
      <c r="AB382"/>
      <c r="AC382"/>
      <c r="AJ382"/>
      <c r="AK382"/>
      <c r="AR382"/>
      <c r="AS382"/>
      <c r="AZ382"/>
      <c r="BA382"/>
    </row>
    <row r="383" spans="4:53" ht="15">
      <c r="D383"/>
      <c r="E383"/>
      <c r="L383"/>
      <c r="M383"/>
      <c r="T383"/>
      <c r="U383"/>
      <c r="AB383"/>
      <c r="AC383"/>
      <c r="AJ383"/>
      <c r="AK383"/>
      <c r="AR383"/>
      <c r="AS383"/>
      <c r="AZ383"/>
      <c r="BA383"/>
    </row>
    <row r="384" spans="4:53" ht="15">
      <c r="D384"/>
      <c r="E384"/>
      <c r="L384"/>
      <c r="M384"/>
      <c r="T384"/>
      <c r="U384"/>
      <c r="AB384"/>
      <c r="AC384"/>
      <c r="AJ384"/>
      <c r="AK384"/>
      <c r="AR384"/>
      <c r="AS384"/>
      <c r="AZ384"/>
      <c r="BA384"/>
    </row>
    <row r="385" spans="4:53" ht="15">
      <c r="D385"/>
      <c r="E385"/>
      <c r="L385"/>
      <c r="M385"/>
      <c r="T385"/>
      <c r="U385"/>
      <c r="AB385"/>
      <c r="AC385"/>
      <c r="AJ385"/>
      <c r="AK385"/>
      <c r="AR385"/>
      <c r="AS385"/>
      <c r="AZ385"/>
      <c r="BA385"/>
    </row>
    <row r="386" spans="4:53" ht="15">
      <c r="D386"/>
      <c r="E386"/>
      <c r="L386"/>
      <c r="M386"/>
      <c r="T386"/>
      <c r="U386"/>
      <c r="AB386"/>
      <c r="AC386"/>
      <c r="AJ386"/>
      <c r="AK386"/>
      <c r="AR386"/>
      <c r="AS386"/>
      <c r="AZ386"/>
      <c r="BA386"/>
    </row>
    <row r="387" spans="4:53" ht="15">
      <c r="D387"/>
      <c r="E387"/>
      <c r="L387"/>
      <c r="M387"/>
      <c r="T387"/>
      <c r="U387"/>
      <c r="AB387"/>
      <c r="AC387"/>
      <c r="AJ387"/>
      <c r="AK387"/>
      <c r="AR387"/>
      <c r="AS387"/>
      <c r="AZ387"/>
      <c r="BA387"/>
    </row>
    <row r="388" spans="4:53" ht="15">
      <c r="D388"/>
      <c r="E388"/>
      <c r="L388"/>
      <c r="M388"/>
      <c r="T388"/>
      <c r="U388"/>
      <c r="AB388"/>
      <c r="AC388"/>
      <c r="AJ388"/>
      <c r="AK388"/>
      <c r="AR388"/>
      <c r="AS388"/>
      <c r="AZ388"/>
      <c r="BA388"/>
    </row>
    <row r="389" spans="4:53" ht="15">
      <c r="D389"/>
      <c r="E389"/>
      <c r="L389"/>
      <c r="M389"/>
      <c r="T389"/>
      <c r="U389"/>
      <c r="AB389"/>
      <c r="AC389"/>
      <c r="AJ389"/>
      <c r="AK389"/>
      <c r="AR389"/>
      <c r="AS389"/>
      <c r="AZ389"/>
      <c r="BA389"/>
    </row>
    <row r="390" spans="4:53" ht="15">
      <c r="D390"/>
      <c r="E390"/>
      <c r="L390"/>
      <c r="M390"/>
      <c r="T390"/>
      <c r="U390"/>
      <c r="AB390"/>
      <c r="AC390"/>
      <c r="AJ390"/>
      <c r="AK390"/>
      <c r="AR390"/>
      <c r="AS390"/>
      <c r="AZ390"/>
      <c r="BA390"/>
    </row>
    <row r="391" spans="4:53" ht="15">
      <c r="D391"/>
      <c r="E391"/>
      <c r="L391"/>
      <c r="M391"/>
      <c r="T391"/>
      <c r="U391"/>
      <c r="AB391"/>
      <c r="AC391"/>
      <c r="AJ391"/>
      <c r="AK391"/>
      <c r="AR391"/>
      <c r="AS391"/>
      <c r="AZ391"/>
      <c r="BA391"/>
    </row>
    <row r="392" spans="4:53" ht="15">
      <c r="D392"/>
      <c r="E392"/>
      <c r="L392"/>
      <c r="M392"/>
      <c r="T392"/>
      <c r="U392"/>
      <c r="AB392"/>
      <c r="AC392"/>
      <c r="AJ392"/>
      <c r="AK392"/>
      <c r="AR392"/>
      <c r="AS392"/>
      <c r="AZ392"/>
      <c r="BA392"/>
    </row>
    <row r="393" spans="4:53" ht="15">
      <c r="D393"/>
      <c r="E393"/>
      <c r="L393"/>
      <c r="M393"/>
      <c r="T393"/>
      <c r="U393"/>
      <c r="AB393"/>
      <c r="AC393"/>
      <c r="AJ393"/>
      <c r="AK393"/>
      <c r="AR393"/>
      <c r="AS393"/>
      <c r="AZ393"/>
      <c r="BA393"/>
    </row>
    <row r="394" spans="4:53" ht="15">
      <c r="D394"/>
      <c r="E394"/>
      <c r="L394"/>
      <c r="M394"/>
      <c r="T394"/>
      <c r="U394"/>
      <c r="AB394"/>
      <c r="AC394"/>
      <c r="AJ394"/>
      <c r="AK394"/>
      <c r="AR394"/>
      <c r="AS394"/>
      <c r="AZ394"/>
      <c r="BA394"/>
    </row>
    <row r="395" spans="4:53" ht="15">
      <c r="D395"/>
      <c r="E395"/>
      <c r="L395"/>
      <c r="M395"/>
      <c r="T395"/>
      <c r="U395"/>
      <c r="AB395"/>
      <c r="AC395"/>
      <c r="AJ395"/>
      <c r="AK395"/>
      <c r="AR395"/>
      <c r="AS395"/>
      <c r="AZ395"/>
      <c r="BA395"/>
    </row>
    <row r="396" spans="4:53" ht="15">
      <c r="D396"/>
      <c r="E396"/>
      <c r="L396"/>
      <c r="M396"/>
      <c r="T396"/>
      <c r="U396"/>
      <c r="AB396"/>
      <c r="AC396"/>
      <c r="AJ396"/>
      <c r="AK396"/>
      <c r="AR396"/>
      <c r="AS396"/>
      <c r="AZ396"/>
      <c r="BA396"/>
    </row>
    <row r="397" spans="4:53" ht="15">
      <c r="D397"/>
      <c r="E397"/>
      <c r="L397"/>
      <c r="M397"/>
      <c r="T397"/>
      <c r="U397"/>
      <c r="AB397"/>
      <c r="AC397"/>
      <c r="AJ397"/>
      <c r="AK397"/>
      <c r="AR397"/>
      <c r="AS397"/>
      <c r="AZ397"/>
      <c r="BA397"/>
    </row>
    <row r="398" spans="4:53" ht="15">
      <c r="D398"/>
      <c r="E398"/>
      <c r="L398"/>
      <c r="M398"/>
      <c r="T398"/>
      <c r="U398"/>
      <c r="AB398"/>
      <c r="AC398"/>
      <c r="AJ398"/>
      <c r="AK398"/>
      <c r="AR398"/>
      <c r="AS398"/>
      <c r="AZ398"/>
      <c r="BA398"/>
    </row>
    <row r="399" spans="4:53" ht="15">
      <c r="D399"/>
      <c r="E399"/>
      <c r="L399"/>
      <c r="M399"/>
      <c r="T399"/>
      <c r="U399"/>
      <c r="AB399"/>
      <c r="AC399"/>
      <c r="AJ399"/>
      <c r="AK399"/>
      <c r="AR399"/>
      <c r="AS399"/>
      <c r="AZ399"/>
      <c r="BA399"/>
    </row>
    <row r="400" spans="4:53" ht="15">
      <c r="D400"/>
      <c r="E400"/>
      <c r="L400"/>
      <c r="M400"/>
      <c r="T400"/>
      <c r="U400"/>
      <c r="AB400"/>
      <c r="AC400"/>
      <c r="AJ400"/>
      <c r="AK400"/>
      <c r="AR400"/>
      <c r="AS400"/>
      <c r="AZ400"/>
      <c r="BA400"/>
    </row>
    <row r="401" spans="4:53" ht="15">
      <c r="D401"/>
      <c r="E401"/>
      <c r="L401"/>
      <c r="M401"/>
      <c r="T401"/>
      <c r="U401"/>
      <c r="AB401"/>
      <c r="AC401"/>
      <c r="AJ401"/>
      <c r="AK401"/>
      <c r="AR401"/>
      <c r="AS401"/>
      <c r="AZ401"/>
      <c r="BA401"/>
    </row>
    <row r="402" spans="4:53" ht="15">
      <c r="D402"/>
      <c r="E402"/>
      <c r="L402"/>
      <c r="M402"/>
      <c r="T402"/>
      <c r="U402"/>
      <c r="AB402"/>
      <c r="AC402"/>
      <c r="AJ402"/>
      <c r="AK402"/>
      <c r="AR402"/>
      <c r="AS402"/>
      <c r="AZ402"/>
      <c r="BA402"/>
    </row>
    <row r="403" spans="4:53" ht="15">
      <c r="D403"/>
      <c r="E403"/>
      <c r="L403"/>
      <c r="M403"/>
      <c r="T403"/>
      <c r="U403"/>
      <c r="AB403"/>
      <c r="AC403"/>
      <c r="AJ403"/>
      <c r="AK403"/>
      <c r="AR403"/>
      <c r="AS403"/>
      <c r="AZ403"/>
      <c r="BA403"/>
    </row>
    <row r="404" spans="4:53" ht="15">
      <c r="D404"/>
      <c r="E404"/>
      <c r="L404"/>
      <c r="M404"/>
      <c r="T404"/>
      <c r="U404"/>
      <c r="AB404"/>
      <c r="AC404"/>
      <c r="AJ404"/>
      <c r="AK404"/>
      <c r="AR404"/>
      <c r="AS404"/>
      <c r="AZ404"/>
      <c r="BA404"/>
    </row>
    <row r="405" spans="4:53" ht="15">
      <c r="D405"/>
      <c r="E405"/>
      <c r="L405"/>
      <c r="M405"/>
      <c r="T405"/>
      <c r="U405"/>
      <c r="AB405"/>
      <c r="AC405"/>
      <c r="AJ405"/>
      <c r="AK405"/>
      <c r="AR405"/>
      <c r="AS405"/>
      <c r="AZ405"/>
      <c r="BA405"/>
    </row>
    <row r="406" spans="4:53" ht="15">
      <c r="D406"/>
      <c r="E406"/>
      <c r="L406"/>
      <c r="M406"/>
      <c r="T406"/>
      <c r="U406"/>
      <c r="AB406"/>
      <c r="AC406"/>
      <c r="AJ406"/>
      <c r="AK406"/>
      <c r="AR406"/>
      <c r="AS406"/>
      <c r="AZ406"/>
      <c r="BA406"/>
    </row>
    <row r="407" spans="4:53" ht="15">
      <c r="D407"/>
      <c r="E407"/>
      <c r="L407"/>
      <c r="M407"/>
      <c r="T407"/>
      <c r="U407"/>
      <c r="AB407"/>
      <c r="AC407"/>
      <c r="AJ407"/>
      <c r="AK407"/>
      <c r="AR407"/>
      <c r="AS407"/>
      <c r="AZ407"/>
      <c r="BA407"/>
    </row>
    <row r="408" spans="4:53" ht="15">
      <c r="D408"/>
      <c r="E408"/>
      <c r="L408"/>
      <c r="M408"/>
      <c r="T408"/>
      <c r="U408"/>
      <c r="AB408"/>
      <c r="AC408"/>
      <c r="AJ408"/>
      <c r="AK408"/>
      <c r="AR408"/>
      <c r="AS408"/>
      <c r="AZ408"/>
      <c r="BA408"/>
    </row>
    <row r="409" spans="4:53" ht="15">
      <c r="D409"/>
      <c r="E409"/>
      <c r="L409"/>
      <c r="M409"/>
      <c r="T409"/>
      <c r="U409"/>
      <c r="AB409"/>
      <c r="AC409"/>
      <c r="AJ409"/>
      <c r="AK409"/>
      <c r="AR409"/>
      <c r="AS409"/>
      <c r="AZ409"/>
      <c r="BA409"/>
    </row>
    <row r="410" spans="4:53" ht="15">
      <c r="D410"/>
      <c r="E410"/>
      <c r="L410"/>
      <c r="M410"/>
      <c r="T410"/>
      <c r="U410"/>
      <c r="AB410"/>
      <c r="AC410"/>
      <c r="AJ410"/>
      <c r="AK410"/>
      <c r="AR410"/>
      <c r="AS410"/>
      <c r="AZ410"/>
      <c r="BA410"/>
    </row>
    <row r="411" spans="4:53" ht="15">
      <c r="D411"/>
      <c r="E411"/>
      <c r="L411"/>
      <c r="M411"/>
      <c r="T411"/>
      <c r="U411"/>
      <c r="AB411"/>
      <c r="AC411"/>
      <c r="AJ411"/>
      <c r="AK411"/>
      <c r="AR411"/>
      <c r="AS411"/>
      <c r="AZ411"/>
      <c r="BA411"/>
    </row>
    <row r="412" spans="4:53" ht="15">
      <c r="D412"/>
      <c r="E412"/>
      <c r="L412"/>
      <c r="M412"/>
      <c r="T412"/>
      <c r="U412"/>
      <c r="AB412"/>
      <c r="AC412"/>
      <c r="AJ412"/>
      <c r="AK412"/>
      <c r="AR412"/>
      <c r="AS412"/>
      <c r="AZ412"/>
      <c r="BA412"/>
    </row>
    <row r="413" spans="4:53" ht="15">
      <c r="D413"/>
      <c r="E413"/>
      <c r="L413"/>
      <c r="M413"/>
      <c r="T413"/>
      <c r="U413"/>
      <c r="AB413"/>
      <c r="AC413"/>
      <c r="AJ413"/>
      <c r="AK413"/>
      <c r="AR413"/>
      <c r="AS413"/>
      <c r="AZ413"/>
      <c r="BA413"/>
    </row>
    <row r="414" spans="4:53" ht="15">
      <c r="D414"/>
      <c r="E414"/>
      <c r="L414"/>
      <c r="M414"/>
      <c r="T414"/>
      <c r="U414"/>
      <c r="AB414"/>
      <c r="AC414"/>
      <c r="AJ414"/>
      <c r="AK414"/>
      <c r="AR414"/>
      <c r="AS414"/>
      <c r="AZ414"/>
      <c r="BA414"/>
    </row>
    <row r="415" spans="4:53" ht="15">
      <c r="D415"/>
      <c r="E415"/>
      <c r="L415"/>
      <c r="M415"/>
      <c r="T415"/>
      <c r="U415"/>
      <c r="AB415"/>
      <c r="AC415"/>
      <c r="AJ415"/>
      <c r="AK415"/>
      <c r="AR415"/>
      <c r="AS415"/>
      <c r="AZ415"/>
      <c r="BA415"/>
    </row>
    <row r="416" spans="4:53" ht="15">
      <c r="D416"/>
      <c r="E416"/>
      <c r="L416"/>
      <c r="M416"/>
      <c r="T416"/>
      <c r="U416"/>
      <c r="AB416"/>
      <c r="AC416"/>
      <c r="AJ416"/>
      <c r="AK416"/>
      <c r="AR416"/>
      <c r="AS416"/>
      <c r="AZ416"/>
      <c r="BA416"/>
    </row>
    <row r="417" spans="4:53" ht="15">
      <c r="D417"/>
      <c r="E417"/>
      <c r="L417"/>
      <c r="M417"/>
      <c r="T417"/>
      <c r="U417"/>
      <c r="AB417"/>
      <c r="AC417"/>
      <c r="AJ417"/>
      <c r="AK417"/>
      <c r="AR417"/>
      <c r="AS417"/>
      <c r="AZ417"/>
      <c r="BA417"/>
    </row>
    <row r="418" spans="4:53" ht="15">
      <c r="D418"/>
      <c r="E418"/>
      <c r="L418"/>
      <c r="M418"/>
      <c r="T418"/>
      <c r="U418"/>
      <c r="AB418"/>
      <c r="AC418"/>
      <c r="AJ418"/>
      <c r="AK418"/>
      <c r="AR418"/>
      <c r="AS418"/>
      <c r="AZ418"/>
      <c r="BA418"/>
    </row>
    <row r="419" spans="4:53" ht="15">
      <c r="D419"/>
      <c r="E419"/>
      <c r="L419"/>
      <c r="M419"/>
      <c r="T419"/>
      <c r="U419"/>
      <c r="AB419"/>
      <c r="AC419"/>
      <c r="AJ419"/>
      <c r="AK419"/>
      <c r="AR419"/>
      <c r="AS419"/>
      <c r="AZ419"/>
      <c r="BA419"/>
    </row>
    <row r="420" spans="4:53" ht="15">
      <c r="D420"/>
      <c r="E420"/>
      <c r="L420"/>
      <c r="M420"/>
      <c r="T420"/>
      <c r="U420"/>
      <c r="AB420"/>
      <c r="AC420"/>
      <c r="AJ420"/>
      <c r="AK420"/>
      <c r="AR420"/>
      <c r="AS420"/>
      <c r="AZ420"/>
      <c r="BA420"/>
    </row>
    <row r="421" spans="4:53" ht="15">
      <c r="D421"/>
      <c r="E421"/>
      <c r="L421"/>
      <c r="M421"/>
      <c r="T421"/>
      <c r="U421"/>
      <c r="AB421"/>
      <c r="AC421"/>
      <c r="AJ421"/>
      <c r="AK421"/>
      <c r="AR421"/>
      <c r="AS421"/>
      <c r="AZ421"/>
      <c r="BA421"/>
    </row>
    <row r="422" spans="4:53" ht="15">
      <c r="D422"/>
      <c r="E422"/>
      <c r="L422"/>
      <c r="M422"/>
      <c r="T422"/>
      <c r="U422"/>
      <c r="AB422"/>
      <c r="AC422"/>
      <c r="AJ422"/>
      <c r="AK422"/>
      <c r="AR422"/>
      <c r="AS422"/>
      <c r="AZ422"/>
      <c r="BA422"/>
    </row>
    <row r="423" spans="4:53" ht="15">
      <c r="D423"/>
      <c r="E423"/>
      <c r="L423"/>
      <c r="M423"/>
      <c r="T423"/>
      <c r="U423"/>
      <c r="AB423"/>
      <c r="AC423"/>
      <c r="AJ423"/>
      <c r="AK423"/>
      <c r="AR423"/>
      <c r="AS423"/>
      <c r="AZ423"/>
      <c r="BA423"/>
    </row>
    <row r="424" spans="4:53" ht="15">
      <c r="D424"/>
      <c r="E424"/>
      <c r="L424"/>
      <c r="M424"/>
      <c r="T424"/>
      <c r="U424"/>
      <c r="AB424"/>
      <c r="AC424"/>
      <c r="AJ424"/>
      <c r="AK424"/>
      <c r="AR424"/>
      <c r="AS424"/>
      <c r="AZ424"/>
      <c r="BA424"/>
    </row>
    <row r="425" spans="4:53" ht="15">
      <c r="D425"/>
      <c r="E425"/>
      <c r="L425"/>
      <c r="M425"/>
      <c r="T425"/>
      <c r="U425"/>
      <c r="AB425"/>
      <c r="AC425"/>
      <c r="AJ425"/>
      <c r="AK425"/>
      <c r="AR425"/>
      <c r="AS425"/>
      <c r="AZ425"/>
      <c r="BA425"/>
    </row>
    <row r="426" spans="4:53" ht="15">
      <c r="D426"/>
      <c r="E426"/>
      <c r="L426"/>
      <c r="M426"/>
      <c r="T426"/>
      <c r="U426"/>
      <c r="AB426"/>
      <c r="AC426"/>
      <c r="AJ426"/>
      <c r="AK426"/>
      <c r="AR426"/>
      <c r="AS426"/>
      <c r="AZ426"/>
      <c r="BA426"/>
    </row>
    <row r="427" spans="4:53" ht="15">
      <c r="D427"/>
      <c r="E427"/>
      <c r="L427"/>
      <c r="M427"/>
      <c r="T427"/>
      <c r="U427"/>
      <c r="AB427"/>
      <c r="AC427"/>
      <c r="AJ427"/>
      <c r="AK427"/>
      <c r="AR427"/>
      <c r="AS427"/>
      <c r="AZ427"/>
      <c r="BA427"/>
    </row>
    <row r="428" spans="4:53" ht="15">
      <c r="D428"/>
      <c r="E428"/>
      <c r="L428"/>
      <c r="M428"/>
      <c r="T428"/>
      <c r="U428"/>
      <c r="AB428"/>
      <c r="AC428"/>
      <c r="AJ428"/>
      <c r="AK428"/>
      <c r="AR428"/>
      <c r="AS428"/>
      <c r="AZ428"/>
      <c r="BA428"/>
    </row>
    <row r="429" spans="4:53" ht="15">
      <c r="D429"/>
      <c r="E429"/>
      <c r="L429"/>
      <c r="M429"/>
      <c r="T429"/>
      <c r="U429"/>
      <c r="AB429"/>
      <c r="AC429"/>
      <c r="AJ429"/>
      <c r="AK429"/>
      <c r="AR429"/>
      <c r="AS429"/>
      <c r="AZ429"/>
      <c r="BA429"/>
    </row>
    <row r="430" spans="4:53" ht="15">
      <c r="D430"/>
      <c r="E430"/>
      <c r="L430"/>
      <c r="M430"/>
      <c r="T430"/>
      <c r="U430"/>
      <c r="AB430"/>
      <c r="AC430"/>
      <c r="AJ430"/>
      <c r="AK430"/>
      <c r="AR430"/>
      <c r="AS430"/>
      <c r="AZ430"/>
      <c r="BA430"/>
    </row>
    <row r="431" spans="4:53" ht="15">
      <c r="D431"/>
      <c r="E431"/>
      <c r="L431"/>
      <c r="M431"/>
      <c r="T431"/>
      <c r="U431"/>
      <c r="AB431"/>
      <c r="AC431"/>
      <c r="AJ431"/>
      <c r="AK431"/>
      <c r="AR431"/>
      <c r="AS431"/>
      <c r="AZ431"/>
      <c r="BA431"/>
    </row>
    <row r="432" spans="4:53" ht="15">
      <c r="D432"/>
      <c r="E432"/>
      <c r="L432"/>
      <c r="M432"/>
      <c r="T432"/>
      <c r="U432"/>
      <c r="AB432"/>
      <c r="AC432"/>
      <c r="AJ432"/>
      <c r="AK432"/>
      <c r="AR432"/>
      <c r="AS432"/>
      <c r="AZ432"/>
      <c r="BA432"/>
    </row>
    <row r="433" spans="4:53" ht="15">
      <c r="D433"/>
      <c r="E433"/>
      <c r="L433"/>
      <c r="M433"/>
      <c r="T433"/>
      <c r="U433"/>
      <c r="AB433"/>
      <c r="AC433"/>
      <c r="AJ433"/>
      <c r="AK433"/>
      <c r="AR433"/>
      <c r="AS433"/>
      <c r="AZ433"/>
      <c r="BA433"/>
    </row>
    <row r="434" spans="4:53" ht="15">
      <c r="D434"/>
      <c r="E434"/>
      <c r="L434"/>
      <c r="M434"/>
      <c r="T434"/>
      <c r="U434"/>
      <c r="AB434"/>
      <c r="AC434"/>
      <c r="AJ434"/>
      <c r="AK434"/>
      <c r="AR434"/>
      <c r="AS434"/>
      <c r="AZ434"/>
      <c r="BA434"/>
    </row>
    <row r="435" spans="4:53" ht="15">
      <c r="D435"/>
      <c r="E435"/>
      <c r="L435"/>
      <c r="M435"/>
      <c r="T435"/>
      <c r="U435"/>
      <c r="AB435"/>
      <c r="AC435"/>
      <c r="AJ435"/>
      <c r="AK435"/>
      <c r="AR435"/>
      <c r="AS435"/>
      <c r="AZ435"/>
      <c r="BA435"/>
    </row>
    <row r="436" spans="4:53" ht="15">
      <c r="D436"/>
      <c r="E436"/>
      <c r="L436"/>
      <c r="M436"/>
      <c r="T436"/>
      <c r="U436"/>
      <c r="AB436"/>
      <c r="AC436"/>
      <c r="AJ436"/>
      <c r="AK436"/>
      <c r="AR436"/>
      <c r="AS436"/>
      <c r="AZ436"/>
      <c r="BA436"/>
    </row>
    <row r="437" spans="4:53" ht="15">
      <c r="D437"/>
      <c r="E437"/>
      <c r="L437"/>
      <c r="M437"/>
      <c r="T437"/>
      <c r="U437"/>
      <c r="AB437"/>
      <c r="AC437"/>
      <c r="AJ437"/>
      <c r="AK437"/>
      <c r="AR437"/>
      <c r="AS437"/>
      <c r="AZ437"/>
      <c r="BA437"/>
    </row>
    <row r="438" spans="4:53" ht="15">
      <c r="D438"/>
      <c r="E438"/>
      <c r="L438"/>
      <c r="M438"/>
      <c r="T438"/>
      <c r="U438"/>
      <c r="AB438"/>
      <c r="AC438"/>
      <c r="AJ438"/>
      <c r="AK438"/>
      <c r="AR438"/>
      <c r="AS438"/>
      <c r="AZ438"/>
      <c r="BA438"/>
    </row>
    <row r="439" spans="4:53" ht="15">
      <c r="D439"/>
      <c r="E439"/>
      <c r="L439"/>
      <c r="M439"/>
      <c r="T439"/>
      <c r="U439"/>
      <c r="AB439"/>
      <c r="AC439"/>
      <c r="AJ439"/>
      <c r="AK439"/>
      <c r="AR439"/>
      <c r="AS439"/>
      <c r="AZ439"/>
      <c r="BA439"/>
    </row>
    <row r="440" spans="4:53" ht="15">
      <c r="D440"/>
      <c r="E440"/>
      <c r="L440"/>
      <c r="M440"/>
      <c r="T440"/>
      <c r="U440"/>
      <c r="AB440"/>
      <c r="AC440"/>
      <c r="AJ440"/>
      <c r="AK440"/>
      <c r="AR440"/>
      <c r="AS440"/>
      <c r="AZ440"/>
      <c r="BA440"/>
    </row>
    <row r="441" spans="4:53" ht="15">
      <c r="D441"/>
      <c r="E441"/>
      <c r="L441"/>
      <c r="M441"/>
      <c r="T441"/>
      <c r="U441"/>
      <c r="AB441"/>
      <c r="AC441"/>
      <c r="AJ441"/>
      <c r="AK441"/>
      <c r="AR441"/>
      <c r="AS441"/>
      <c r="AZ441"/>
      <c r="BA441"/>
    </row>
    <row r="442" spans="4:53" ht="15">
      <c r="D442"/>
      <c r="E442"/>
      <c r="L442"/>
      <c r="M442"/>
      <c r="T442"/>
      <c r="U442"/>
      <c r="AB442"/>
      <c r="AC442"/>
      <c r="AJ442"/>
      <c r="AK442"/>
      <c r="AR442"/>
      <c r="AS442"/>
      <c r="AZ442"/>
      <c r="BA442"/>
    </row>
    <row r="443" spans="4:53" ht="15">
      <c r="D443"/>
      <c r="E443"/>
      <c r="L443"/>
      <c r="M443"/>
      <c r="T443"/>
      <c r="U443"/>
      <c r="AB443"/>
      <c r="AC443"/>
      <c r="AJ443"/>
      <c r="AK443"/>
      <c r="AR443"/>
      <c r="AS443"/>
      <c r="AZ443"/>
      <c r="BA443"/>
    </row>
    <row r="444" spans="4:53" ht="15">
      <c r="D444"/>
      <c r="E444"/>
      <c r="L444"/>
      <c r="M444"/>
      <c r="T444"/>
      <c r="U444"/>
      <c r="AB444"/>
      <c r="AC444"/>
      <c r="AJ444"/>
      <c r="AK444"/>
      <c r="AR444"/>
      <c r="AS444"/>
      <c r="AZ444"/>
      <c r="BA444"/>
    </row>
    <row r="445" spans="4:53" ht="15">
      <c r="D445"/>
      <c r="E445"/>
      <c r="L445"/>
      <c r="M445"/>
      <c r="T445"/>
      <c r="U445"/>
      <c r="AB445"/>
      <c r="AC445"/>
      <c r="AJ445"/>
      <c r="AK445"/>
      <c r="AR445"/>
      <c r="AS445"/>
      <c r="AZ445"/>
      <c r="BA445"/>
    </row>
    <row r="446" spans="4:53" ht="15">
      <c r="D446"/>
      <c r="E446"/>
      <c r="L446"/>
      <c r="M446"/>
      <c r="T446"/>
      <c r="U446"/>
      <c r="AB446"/>
      <c r="AC446"/>
      <c r="AJ446"/>
      <c r="AK446"/>
      <c r="AR446"/>
      <c r="AS446"/>
      <c r="AZ446"/>
      <c r="BA446"/>
    </row>
    <row r="447" spans="4:53" ht="15">
      <c r="D447"/>
      <c r="E447"/>
      <c r="L447"/>
      <c r="M447"/>
      <c r="T447"/>
      <c r="U447"/>
      <c r="AB447"/>
      <c r="AC447"/>
      <c r="AJ447"/>
      <c r="AK447"/>
      <c r="AR447"/>
      <c r="AS447"/>
      <c r="AZ447"/>
      <c r="BA447"/>
    </row>
    <row r="448" spans="4:53" ht="15">
      <c r="D448"/>
      <c r="E448"/>
      <c r="L448"/>
      <c r="M448"/>
      <c r="T448"/>
      <c r="U448"/>
      <c r="AB448"/>
      <c r="AC448"/>
      <c r="AJ448"/>
      <c r="AK448"/>
      <c r="AR448"/>
      <c r="AS448"/>
      <c r="AZ448"/>
      <c r="BA448"/>
    </row>
    <row r="449" spans="4:53" ht="15">
      <c r="D449"/>
      <c r="E449"/>
      <c r="L449"/>
      <c r="M449"/>
      <c r="T449"/>
      <c r="U449"/>
      <c r="AB449"/>
      <c r="AC449"/>
      <c r="AJ449"/>
      <c r="AK449"/>
      <c r="AR449"/>
      <c r="AS449"/>
      <c r="AZ449"/>
      <c r="BA449"/>
    </row>
    <row r="450" spans="4:53" ht="15">
      <c r="D450"/>
      <c r="E450"/>
      <c r="L450"/>
      <c r="M450"/>
      <c r="T450"/>
      <c r="U450"/>
      <c r="AB450"/>
      <c r="AC450"/>
      <c r="AJ450"/>
      <c r="AK450"/>
      <c r="AR450"/>
      <c r="AS450"/>
      <c r="AZ450"/>
      <c r="BA450"/>
    </row>
    <row r="451" spans="4:53" ht="15">
      <c r="D451"/>
      <c r="E451"/>
      <c r="L451"/>
      <c r="M451"/>
      <c r="T451"/>
      <c r="U451"/>
      <c r="AB451"/>
      <c r="AC451"/>
      <c r="AJ451"/>
      <c r="AK451"/>
      <c r="AR451"/>
      <c r="AS451"/>
      <c r="AZ451"/>
      <c r="BA451"/>
    </row>
    <row r="452" spans="4:53" ht="15">
      <c r="D452"/>
      <c r="E452"/>
      <c r="L452"/>
      <c r="M452"/>
      <c r="T452"/>
      <c r="U452"/>
      <c r="AB452"/>
      <c r="AC452"/>
      <c r="AJ452"/>
      <c r="AK452"/>
      <c r="AR452"/>
      <c r="AS452"/>
      <c r="AZ452"/>
      <c r="BA452"/>
    </row>
    <row r="453" spans="4:53" ht="15">
      <c r="D453"/>
      <c r="E453"/>
      <c r="L453"/>
      <c r="M453"/>
      <c r="T453"/>
      <c r="U453"/>
      <c r="AB453"/>
      <c r="AC453"/>
      <c r="AJ453"/>
      <c r="AK453"/>
      <c r="AR453"/>
      <c r="AS453"/>
      <c r="AZ453"/>
      <c r="BA453"/>
    </row>
    <row r="454" spans="4:53" ht="15">
      <c r="D454"/>
      <c r="E454"/>
      <c r="L454"/>
      <c r="M454"/>
      <c r="T454"/>
      <c r="U454"/>
      <c r="AB454"/>
      <c r="AC454"/>
      <c r="AJ454"/>
      <c r="AK454"/>
      <c r="AR454"/>
      <c r="AS454"/>
      <c r="AZ454"/>
      <c r="BA454"/>
    </row>
    <row r="455" spans="4:53" ht="15">
      <c r="D455"/>
      <c r="E455"/>
      <c r="L455"/>
      <c r="M455"/>
      <c r="T455"/>
      <c r="U455"/>
      <c r="AB455"/>
      <c r="AC455"/>
      <c r="AJ455"/>
      <c r="AK455"/>
      <c r="AR455"/>
      <c r="AS455"/>
      <c r="AZ455"/>
      <c r="BA455"/>
    </row>
    <row r="456" spans="4:53" ht="15">
      <c r="D456"/>
      <c r="E456"/>
      <c r="L456"/>
      <c r="M456"/>
      <c r="T456"/>
      <c r="U456"/>
      <c r="AB456"/>
      <c r="AC456"/>
      <c r="AJ456"/>
      <c r="AK456"/>
      <c r="AR456"/>
      <c r="AS456"/>
      <c r="AZ456"/>
      <c r="BA456"/>
    </row>
    <row r="457" spans="4:53" ht="15">
      <c r="D457"/>
      <c r="E457"/>
      <c r="L457"/>
      <c r="M457"/>
      <c r="T457"/>
      <c r="U457"/>
      <c r="AB457"/>
      <c r="AC457"/>
      <c r="AJ457"/>
      <c r="AK457"/>
      <c r="AR457"/>
      <c r="AS457"/>
      <c r="AZ457"/>
      <c r="BA457"/>
    </row>
    <row r="458" spans="4:53" ht="15">
      <c r="D458"/>
      <c r="E458"/>
      <c r="L458"/>
      <c r="M458"/>
      <c r="T458"/>
      <c r="U458"/>
      <c r="AB458"/>
      <c r="AC458"/>
      <c r="AJ458"/>
      <c r="AK458"/>
      <c r="AR458"/>
      <c r="AS458"/>
      <c r="AZ458"/>
      <c r="BA458"/>
    </row>
    <row r="459" spans="4:53" ht="15">
      <c r="D459"/>
      <c r="E459"/>
      <c r="L459"/>
      <c r="M459"/>
      <c r="T459"/>
      <c r="U459"/>
      <c r="AB459"/>
      <c r="AC459"/>
      <c r="AJ459"/>
      <c r="AK459"/>
      <c r="AR459"/>
      <c r="AS459"/>
      <c r="AZ459"/>
      <c r="BA459"/>
    </row>
    <row r="460" spans="4:53" ht="15">
      <c r="D460"/>
      <c r="E460"/>
      <c r="L460"/>
      <c r="M460"/>
      <c r="T460"/>
      <c r="U460"/>
      <c r="AB460"/>
      <c r="AC460"/>
      <c r="AJ460"/>
      <c r="AK460"/>
      <c r="AR460"/>
      <c r="AS460"/>
      <c r="AZ460"/>
      <c r="BA460"/>
    </row>
    <row r="461" spans="4:53" ht="15">
      <c r="D461"/>
      <c r="E461"/>
      <c r="L461"/>
      <c r="M461"/>
      <c r="T461"/>
      <c r="U461"/>
      <c r="AB461"/>
      <c r="AC461"/>
      <c r="AJ461"/>
      <c r="AK461"/>
      <c r="AR461"/>
      <c r="AS461"/>
      <c r="AZ461"/>
      <c r="BA461"/>
    </row>
    <row r="462" spans="4:53" ht="15">
      <c r="D462"/>
      <c r="E462"/>
      <c r="L462"/>
      <c r="M462"/>
      <c r="T462"/>
      <c r="U462"/>
      <c r="AB462"/>
      <c r="AC462"/>
      <c r="AJ462"/>
      <c r="AK462"/>
      <c r="AR462"/>
      <c r="AS462"/>
      <c r="AZ462"/>
      <c r="BA462"/>
    </row>
    <row r="463" spans="4:53" ht="15">
      <c r="D463"/>
      <c r="E463"/>
      <c r="L463"/>
      <c r="M463"/>
      <c r="T463"/>
      <c r="U463"/>
      <c r="AB463"/>
      <c r="AC463"/>
      <c r="AJ463"/>
      <c r="AK463"/>
      <c r="AR463"/>
      <c r="AS463"/>
      <c r="AZ463"/>
      <c r="BA463"/>
    </row>
    <row r="464" spans="4:53" ht="15">
      <c r="D464"/>
      <c r="E464"/>
      <c r="L464"/>
      <c r="M464"/>
      <c r="T464"/>
      <c r="U464"/>
      <c r="AB464"/>
      <c r="AC464"/>
      <c r="AJ464"/>
      <c r="AK464"/>
      <c r="AR464"/>
      <c r="AS464"/>
      <c r="AZ464"/>
      <c r="BA464"/>
    </row>
    <row r="465" spans="4:53" ht="15">
      <c r="D465"/>
      <c r="E465"/>
      <c r="L465"/>
      <c r="M465"/>
      <c r="T465"/>
      <c r="U465"/>
      <c r="AB465"/>
      <c r="AC465"/>
      <c r="AJ465"/>
      <c r="AK465"/>
      <c r="AR465"/>
      <c r="AS465"/>
      <c r="AZ465"/>
      <c r="BA465"/>
    </row>
    <row r="466" spans="4:53" ht="15">
      <c r="D466"/>
      <c r="E466"/>
      <c r="L466"/>
      <c r="M466"/>
      <c r="T466"/>
      <c r="U466"/>
      <c r="AB466"/>
      <c r="AC466"/>
      <c r="AJ466"/>
      <c r="AK466"/>
      <c r="AR466"/>
      <c r="AS466"/>
      <c r="AZ466"/>
      <c r="BA466"/>
    </row>
    <row r="467" spans="4:53" ht="15">
      <c r="D467"/>
      <c r="E467"/>
      <c r="L467"/>
      <c r="M467"/>
      <c r="T467"/>
      <c r="U467"/>
      <c r="AB467"/>
      <c r="AC467"/>
      <c r="AJ467"/>
      <c r="AK467"/>
      <c r="AR467"/>
      <c r="AS467"/>
      <c r="AZ467"/>
      <c r="BA467"/>
    </row>
    <row r="468" spans="4:53" ht="15">
      <c r="D468"/>
      <c r="E468"/>
      <c r="L468"/>
      <c r="M468"/>
      <c r="T468"/>
      <c r="U468"/>
      <c r="AB468"/>
      <c r="AC468"/>
      <c r="AJ468"/>
      <c r="AK468"/>
      <c r="AR468"/>
      <c r="AS468"/>
      <c r="AZ468"/>
      <c r="BA468"/>
    </row>
    <row r="469" spans="4:53" ht="15">
      <c r="D469"/>
      <c r="E469"/>
      <c r="L469"/>
      <c r="M469"/>
      <c r="T469"/>
      <c r="U469"/>
      <c r="AB469"/>
      <c r="AC469"/>
      <c r="AJ469"/>
      <c r="AK469"/>
      <c r="AR469"/>
      <c r="AS469"/>
      <c r="AZ469"/>
      <c r="BA469"/>
    </row>
    <row r="470" spans="4:53" ht="15">
      <c r="D470"/>
      <c r="E470"/>
      <c r="L470"/>
      <c r="M470"/>
      <c r="T470"/>
      <c r="U470"/>
      <c r="AB470"/>
      <c r="AC470"/>
      <c r="AJ470"/>
      <c r="AK470"/>
      <c r="AR470"/>
      <c r="AS470"/>
      <c r="AZ470"/>
      <c r="BA470"/>
    </row>
    <row r="471" spans="4:53" ht="15">
      <c r="D471"/>
      <c r="E471"/>
      <c r="L471"/>
      <c r="M471"/>
      <c r="T471"/>
      <c r="U471"/>
      <c r="AB471"/>
      <c r="AC471"/>
      <c r="AJ471"/>
      <c r="AK471"/>
      <c r="AR471"/>
      <c r="AS471"/>
      <c r="AZ471"/>
      <c r="BA471"/>
    </row>
    <row r="472" spans="4:53" ht="15">
      <c r="D472"/>
      <c r="E472"/>
      <c r="L472"/>
      <c r="M472"/>
      <c r="T472"/>
      <c r="U472"/>
      <c r="AB472"/>
      <c r="AC472"/>
      <c r="AJ472"/>
      <c r="AK472"/>
      <c r="AR472"/>
      <c r="AS472"/>
      <c r="AZ472"/>
      <c r="BA472"/>
    </row>
    <row r="473" spans="4:53" ht="15">
      <c r="D473"/>
      <c r="E473"/>
      <c r="L473"/>
      <c r="M473"/>
      <c r="T473"/>
      <c r="U473"/>
      <c r="AB473"/>
      <c r="AC473"/>
      <c r="AJ473"/>
      <c r="AK473"/>
      <c r="AR473"/>
      <c r="AS473"/>
      <c r="AZ473"/>
      <c r="BA473"/>
    </row>
    <row r="474" spans="4:53" ht="15">
      <c r="D474"/>
      <c r="E474"/>
      <c r="L474"/>
      <c r="M474"/>
      <c r="T474"/>
      <c r="U474"/>
      <c r="AB474"/>
      <c r="AC474"/>
      <c r="AJ474"/>
      <c r="AK474"/>
      <c r="AR474"/>
      <c r="AS474"/>
      <c r="AZ474"/>
      <c r="BA474"/>
    </row>
    <row r="475" spans="4:53" ht="15">
      <c r="D475"/>
      <c r="E475"/>
      <c r="L475"/>
      <c r="M475"/>
      <c r="T475"/>
      <c r="U475"/>
      <c r="AB475"/>
      <c r="AC475"/>
      <c r="AJ475"/>
      <c r="AK475"/>
      <c r="AR475"/>
      <c r="AS475"/>
      <c r="AZ475"/>
      <c r="BA475"/>
    </row>
    <row r="476" spans="4:53" ht="15">
      <c r="D476"/>
      <c r="E476"/>
      <c r="L476"/>
      <c r="M476"/>
      <c r="T476"/>
      <c r="U476"/>
      <c r="AB476"/>
      <c r="AC476"/>
      <c r="AJ476"/>
      <c r="AK476"/>
      <c r="AR476"/>
      <c r="AS476"/>
      <c r="AZ476"/>
      <c r="BA476"/>
    </row>
    <row r="477" spans="4:53" ht="15">
      <c r="D477"/>
      <c r="E477"/>
      <c r="L477"/>
      <c r="M477"/>
      <c r="T477"/>
      <c r="U477"/>
      <c r="AB477"/>
      <c r="AC477"/>
      <c r="AJ477"/>
      <c r="AK477"/>
      <c r="AR477"/>
      <c r="AS477"/>
      <c r="AZ477"/>
      <c r="BA477"/>
    </row>
    <row r="478" spans="4:53" ht="15">
      <c r="D478"/>
      <c r="E478"/>
      <c r="L478"/>
      <c r="M478"/>
      <c r="T478"/>
      <c r="U478"/>
      <c r="AB478"/>
      <c r="AC478"/>
      <c r="AJ478"/>
      <c r="AK478"/>
      <c r="AR478"/>
      <c r="AS478"/>
      <c r="AZ478"/>
      <c r="BA478"/>
    </row>
    <row r="479" spans="4:53" ht="15">
      <c r="D479"/>
      <c r="E479"/>
      <c r="L479"/>
      <c r="M479"/>
      <c r="T479"/>
      <c r="U479"/>
      <c r="AB479"/>
      <c r="AC479"/>
      <c r="AJ479"/>
      <c r="AK479"/>
      <c r="AR479"/>
      <c r="AS479"/>
      <c r="AZ479"/>
      <c r="BA479"/>
    </row>
    <row r="480" spans="4:53" ht="15">
      <c r="D480"/>
      <c r="E480"/>
      <c r="L480"/>
      <c r="M480"/>
      <c r="T480"/>
      <c r="U480"/>
      <c r="AB480"/>
      <c r="AC480"/>
      <c r="AJ480"/>
      <c r="AK480"/>
      <c r="AR480"/>
      <c r="AS480"/>
      <c r="AZ480"/>
      <c r="BA480"/>
    </row>
    <row r="481" spans="4:53" ht="15">
      <c r="D481"/>
      <c r="E481"/>
      <c r="L481"/>
      <c r="M481"/>
      <c r="T481"/>
      <c r="U481"/>
      <c r="AB481"/>
      <c r="AC481"/>
      <c r="AJ481"/>
      <c r="AK481"/>
      <c r="AR481"/>
      <c r="AS481"/>
      <c r="AZ481"/>
      <c r="BA481"/>
    </row>
    <row r="482" spans="4:53" ht="15">
      <c r="D482"/>
      <c r="E482"/>
      <c r="L482"/>
      <c r="M482"/>
      <c r="T482"/>
      <c r="U482"/>
      <c r="AB482"/>
      <c r="AC482"/>
      <c r="AJ482"/>
      <c r="AK482"/>
      <c r="AR482"/>
      <c r="AS482"/>
      <c r="AZ482"/>
      <c r="BA482"/>
    </row>
    <row r="483" spans="4:53" ht="15">
      <c r="D483"/>
      <c r="E483"/>
      <c r="L483"/>
      <c r="M483"/>
      <c r="T483"/>
      <c r="U483"/>
      <c r="AB483"/>
      <c r="AC483"/>
      <c r="AJ483"/>
      <c r="AK483"/>
      <c r="AR483"/>
      <c r="AS483"/>
      <c r="AZ483"/>
      <c r="BA483"/>
    </row>
    <row r="484" spans="4:53" ht="15">
      <c r="D484"/>
      <c r="E484"/>
      <c r="L484"/>
      <c r="M484"/>
      <c r="T484"/>
      <c r="U484"/>
      <c r="AB484"/>
      <c r="AC484"/>
      <c r="AJ484"/>
      <c r="AK484"/>
      <c r="AR484"/>
      <c r="AS484"/>
      <c r="AZ484"/>
      <c r="BA484"/>
    </row>
    <row r="485" spans="4:53" ht="15">
      <c r="D485"/>
      <c r="E485"/>
      <c r="L485"/>
      <c r="M485"/>
      <c r="T485"/>
      <c r="U485"/>
      <c r="AB485"/>
      <c r="AC485"/>
      <c r="AJ485"/>
      <c r="AK485"/>
      <c r="AR485"/>
      <c r="AS485"/>
      <c r="AZ485"/>
      <c r="BA485"/>
    </row>
    <row r="486" spans="4:53" ht="15">
      <c r="D486"/>
      <c r="E486"/>
      <c r="L486"/>
      <c r="M486"/>
      <c r="T486"/>
      <c r="U486"/>
      <c r="AB486"/>
      <c r="AC486"/>
      <c r="AJ486"/>
      <c r="AK486"/>
      <c r="AR486"/>
      <c r="AS486"/>
      <c r="AZ486"/>
      <c r="BA486"/>
    </row>
    <row r="487" spans="4:53" ht="15">
      <c r="D487"/>
      <c r="E487"/>
      <c r="L487"/>
      <c r="M487"/>
      <c r="T487"/>
      <c r="U487"/>
      <c r="AB487"/>
      <c r="AC487"/>
      <c r="AJ487"/>
      <c r="AK487"/>
      <c r="AR487"/>
      <c r="AS487"/>
      <c r="AZ487"/>
      <c r="BA487"/>
    </row>
    <row r="488" spans="4:53" ht="15">
      <c r="D488"/>
      <c r="E488"/>
      <c r="L488"/>
      <c r="M488"/>
      <c r="T488"/>
      <c r="U488"/>
      <c r="AB488"/>
      <c r="AC488"/>
      <c r="AJ488"/>
      <c r="AK488"/>
      <c r="AR488"/>
      <c r="AS488"/>
      <c r="AZ488"/>
      <c r="BA488"/>
    </row>
    <row r="489" spans="4:53" ht="15">
      <c r="D489"/>
      <c r="E489"/>
      <c r="L489"/>
      <c r="M489"/>
      <c r="T489"/>
      <c r="U489"/>
      <c r="AB489"/>
      <c r="AC489"/>
      <c r="AJ489"/>
      <c r="AK489"/>
      <c r="AR489"/>
      <c r="AS489"/>
      <c r="AZ489"/>
      <c r="BA489"/>
    </row>
    <row r="490" spans="4:53" ht="15">
      <c r="D490"/>
      <c r="E490"/>
      <c r="L490"/>
      <c r="M490"/>
      <c r="T490"/>
      <c r="U490"/>
      <c r="AB490"/>
      <c r="AC490"/>
      <c r="AJ490"/>
      <c r="AK490"/>
      <c r="AR490"/>
      <c r="AS490"/>
      <c r="AZ490"/>
      <c r="BA490"/>
    </row>
    <row r="491" spans="4:53" ht="15">
      <c r="D491"/>
      <c r="E491"/>
      <c r="L491"/>
      <c r="M491"/>
      <c r="T491"/>
      <c r="U491"/>
      <c r="AB491"/>
      <c r="AC491"/>
      <c r="AJ491"/>
      <c r="AK491"/>
      <c r="AR491"/>
      <c r="AS491"/>
      <c r="AZ491"/>
      <c r="BA491"/>
    </row>
    <row r="492" spans="4:53" ht="15">
      <c r="D492"/>
      <c r="E492"/>
      <c r="L492"/>
      <c r="M492"/>
      <c r="T492"/>
      <c r="U492"/>
      <c r="AB492"/>
      <c r="AC492"/>
      <c r="AJ492"/>
      <c r="AK492"/>
      <c r="AR492"/>
      <c r="AS492"/>
      <c r="AZ492"/>
      <c r="BA492"/>
    </row>
    <row r="493" spans="4:53" ht="15">
      <c r="D493"/>
      <c r="E493"/>
      <c r="L493"/>
      <c r="M493"/>
      <c r="T493"/>
      <c r="U493"/>
      <c r="AB493"/>
      <c r="AC493"/>
      <c r="AJ493"/>
      <c r="AK493"/>
      <c r="AR493"/>
      <c r="AS493"/>
      <c r="AZ493"/>
      <c r="BA493"/>
    </row>
    <row r="494" spans="4:53" ht="15">
      <c r="D494"/>
      <c r="E494"/>
      <c r="L494"/>
      <c r="M494"/>
      <c r="T494"/>
      <c r="U494"/>
      <c r="AB494"/>
      <c r="AC494"/>
      <c r="AJ494"/>
      <c r="AK494"/>
      <c r="AR494"/>
      <c r="AS494"/>
      <c r="AZ494"/>
      <c r="BA494"/>
    </row>
    <row r="495" spans="4:53" ht="15">
      <c r="D495"/>
      <c r="E495"/>
      <c r="L495"/>
      <c r="M495"/>
      <c r="T495"/>
      <c r="U495"/>
      <c r="AB495"/>
      <c r="AC495"/>
      <c r="AJ495"/>
      <c r="AK495"/>
      <c r="AR495"/>
      <c r="AS495"/>
      <c r="AZ495"/>
      <c r="BA495"/>
    </row>
    <row r="496" spans="4:53" ht="15">
      <c r="D496"/>
      <c r="E496"/>
      <c r="L496"/>
      <c r="M496"/>
      <c r="T496"/>
      <c r="U496"/>
      <c r="AB496"/>
      <c r="AC496"/>
      <c r="AJ496"/>
      <c r="AK496"/>
      <c r="AR496"/>
      <c r="AS496"/>
      <c r="AZ496"/>
      <c r="BA496"/>
    </row>
    <row r="497" spans="4:53" ht="15">
      <c r="D497"/>
      <c r="E497"/>
      <c r="L497"/>
      <c r="M497"/>
      <c r="T497"/>
      <c r="U497"/>
      <c r="AB497"/>
      <c r="AC497"/>
      <c r="AJ497"/>
      <c r="AK497"/>
      <c r="AR497"/>
      <c r="AS497"/>
      <c r="AZ497"/>
      <c r="BA497"/>
    </row>
    <row r="498" spans="4:53" ht="15">
      <c r="D498"/>
      <c r="E498"/>
      <c r="L498"/>
      <c r="M498"/>
      <c r="T498"/>
      <c r="U498"/>
      <c r="AB498"/>
      <c r="AC498"/>
      <c r="AJ498"/>
      <c r="AK498"/>
      <c r="AR498"/>
      <c r="AS498"/>
      <c r="AZ498"/>
      <c r="BA498"/>
    </row>
    <row r="499" spans="4:53" ht="15">
      <c r="D499"/>
      <c r="E499"/>
      <c r="L499"/>
      <c r="M499"/>
      <c r="T499"/>
      <c r="U499"/>
      <c r="AB499"/>
      <c r="AC499"/>
      <c r="AJ499"/>
      <c r="AK499"/>
      <c r="AR499"/>
      <c r="AS499"/>
      <c r="AZ499"/>
      <c r="BA499"/>
    </row>
    <row r="500" spans="4:53" ht="15">
      <c r="D500"/>
      <c r="E500"/>
      <c r="L500"/>
      <c r="M500"/>
      <c r="T500"/>
      <c r="U500"/>
      <c r="AB500"/>
      <c r="AC500"/>
      <c r="AJ500"/>
      <c r="AK500"/>
      <c r="AR500"/>
      <c r="AS500"/>
      <c r="AZ500"/>
      <c r="BA500"/>
    </row>
    <row r="501" spans="4:53" ht="15">
      <c r="D501"/>
      <c r="E501"/>
      <c r="L501"/>
      <c r="M501"/>
      <c r="T501"/>
      <c r="U501"/>
      <c r="AB501"/>
      <c r="AC501"/>
      <c r="AJ501"/>
      <c r="AK501"/>
      <c r="AR501"/>
      <c r="AS501"/>
      <c r="AZ501"/>
      <c r="BA501"/>
    </row>
    <row r="502" spans="4:53" ht="15">
      <c r="D502"/>
      <c r="E502"/>
      <c r="L502"/>
      <c r="M502"/>
      <c r="T502"/>
      <c r="U502"/>
      <c r="AB502"/>
      <c r="AC502"/>
      <c r="AJ502"/>
      <c r="AK502"/>
      <c r="AR502"/>
      <c r="AS502"/>
      <c r="AZ502"/>
      <c r="BA502"/>
    </row>
    <row r="503" spans="4:53" ht="15">
      <c r="D503"/>
      <c r="E503"/>
      <c r="L503"/>
      <c r="M503"/>
      <c r="T503"/>
      <c r="U503"/>
      <c r="AB503"/>
      <c r="AC503"/>
      <c r="AJ503"/>
      <c r="AK503"/>
      <c r="AR503"/>
      <c r="AS503"/>
      <c r="AZ503"/>
      <c r="BA503"/>
    </row>
    <row r="504" spans="4:53" ht="15">
      <c r="D504"/>
      <c r="E504"/>
      <c r="L504"/>
      <c r="M504"/>
      <c r="T504"/>
      <c r="U504"/>
      <c r="AB504"/>
      <c r="AC504"/>
      <c r="AJ504"/>
      <c r="AK504"/>
      <c r="AR504"/>
      <c r="AS504"/>
      <c r="AZ504"/>
      <c r="BA504"/>
    </row>
    <row r="505" spans="4:53" ht="15">
      <c r="D505"/>
      <c r="E505"/>
      <c r="L505"/>
      <c r="M505"/>
      <c r="T505"/>
      <c r="U505"/>
      <c r="AB505"/>
      <c r="AC505"/>
      <c r="AJ505"/>
      <c r="AK505"/>
      <c r="AR505"/>
      <c r="AS505"/>
      <c r="AZ505"/>
      <c r="BA505"/>
    </row>
    <row r="506" spans="4:53" ht="15">
      <c r="D506"/>
      <c r="E506"/>
      <c r="L506"/>
      <c r="M506"/>
      <c r="T506"/>
      <c r="U506"/>
      <c r="AB506"/>
      <c r="AC506"/>
      <c r="AJ506"/>
      <c r="AK506"/>
      <c r="AR506"/>
      <c r="AS506"/>
      <c r="AZ506"/>
      <c r="BA506"/>
    </row>
    <row r="507" spans="4:53" ht="15">
      <c r="D507"/>
      <c r="E507"/>
      <c r="L507"/>
      <c r="M507"/>
      <c r="T507"/>
      <c r="U507"/>
      <c r="AB507"/>
      <c r="AC507"/>
      <c r="AJ507"/>
      <c r="AK507"/>
      <c r="AR507"/>
      <c r="AS507"/>
      <c r="AZ507"/>
      <c r="BA507"/>
    </row>
    <row r="508" spans="4:53" ht="15">
      <c r="D508"/>
      <c r="E508"/>
      <c r="L508"/>
      <c r="M508"/>
      <c r="T508"/>
      <c r="U508"/>
      <c r="AB508"/>
      <c r="AC508"/>
      <c r="AJ508"/>
      <c r="AK508"/>
      <c r="AR508"/>
      <c r="AS508"/>
      <c r="AZ508"/>
      <c r="BA508"/>
    </row>
    <row r="509" spans="4:53" ht="15">
      <c r="D509"/>
      <c r="E509"/>
      <c r="L509"/>
      <c r="M509"/>
      <c r="T509"/>
      <c r="U509"/>
      <c r="AB509"/>
      <c r="AC509"/>
      <c r="AJ509"/>
      <c r="AK509"/>
      <c r="AR509"/>
      <c r="AS509"/>
      <c r="AZ509"/>
      <c r="BA509"/>
    </row>
    <row r="510" spans="4:53" ht="15">
      <c r="D510"/>
      <c r="E510"/>
      <c r="L510"/>
      <c r="M510"/>
      <c r="T510"/>
      <c r="U510"/>
      <c r="AB510"/>
      <c r="AC510"/>
      <c r="AJ510"/>
      <c r="AK510"/>
      <c r="AR510"/>
      <c r="AS510"/>
      <c r="AZ510"/>
      <c r="BA510"/>
    </row>
    <row r="511" spans="4:53" ht="15">
      <c r="D511"/>
      <c r="E511"/>
      <c r="L511"/>
      <c r="M511"/>
      <c r="T511"/>
      <c r="U511"/>
      <c r="AB511"/>
      <c r="AC511"/>
      <c r="AJ511"/>
      <c r="AK511"/>
      <c r="AR511"/>
      <c r="AS511"/>
      <c r="AZ511"/>
      <c r="BA511"/>
    </row>
    <row r="512" spans="4:53" ht="15">
      <c r="D512"/>
      <c r="E512"/>
      <c r="L512"/>
      <c r="M512"/>
      <c r="T512"/>
      <c r="U512"/>
      <c r="AB512"/>
      <c r="AC512"/>
      <c r="AJ512"/>
      <c r="AK512"/>
      <c r="AR512"/>
      <c r="AS512"/>
      <c r="AZ512"/>
      <c r="BA512"/>
    </row>
    <row r="513" spans="4:53" ht="15">
      <c r="D513"/>
      <c r="E513"/>
      <c r="L513"/>
      <c r="M513"/>
      <c r="T513"/>
      <c r="U513"/>
      <c r="AB513"/>
      <c r="AC513"/>
      <c r="AJ513"/>
      <c r="AK513"/>
      <c r="AR513"/>
      <c r="AS513"/>
      <c r="AZ513"/>
      <c r="BA513"/>
    </row>
    <row r="514" spans="4:53" ht="15">
      <c r="D514"/>
      <c r="E514"/>
      <c r="L514"/>
      <c r="M514"/>
      <c r="T514"/>
      <c r="U514"/>
      <c r="AB514"/>
      <c r="AC514"/>
      <c r="AJ514"/>
      <c r="AK514"/>
      <c r="AR514"/>
      <c r="AS514"/>
      <c r="AZ514"/>
      <c r="BA514"/>
    </row>
    <row r="515" spans="4:53" ht="15">
      <c r="D515"/>
      <c r="E515"/>
      <c r="L515"/>
      <c r="M515"/>
      <c r="T515"/>
      <c r="U515"/>
      <c r="AB515"/>
      <c r="AC515"/>
      <c r="AJ515"/>
      <c r="AK515"/>
      <c r="AR515"/>
      <c r="AS515"/>
      <c r="AZ515"/>
      <c r="BA515"/>
    </row>
    <row r="516" spans="4:53" ht="15">
      <c r="D516"/>
      <c r="E516"/>
      <c r="L516"/>
      <c r="M516"/>
      <c r="T516"/>
      <c r="U516"/>
      <c r="AB516"/>
      <c r="AC516"/>
      <c r="AJ516"/>
      <c r="AK516"/>
      <c r="AR516"/>
      <c r="AS516"/>
      <c r="AZ516"/>
      <c r="BA516"/>
    </row>
    <row r="517" spans="4:53" ht="15">
      <c r="D517"/>
      <c r="E517"/>
      <c r="L517"/>
      <c r="M517"/>
      <c r="T517"/>
      <c r="U517"/>
      <c r="AB517"/>
      <c r="AC517"/>
      <c r="AJ517"/>
      <c r="AK517"/>
      <c r="AR517"/>
      <c r="AS517"/>
      <c r="AZ517"/>
      <c r="BA517"/>
    </row>
    <row r="518" spans="4:53" ht="15">
      <c r="D518"/>
      <c r="E518"/>
      <c r="L518"/>
      <c r="M518"/>
      <c r="T518"/>
      <c r="U518"/>
      <c r="AB518"/>
      <c r="AC518"/>
      <c r="AJ518"/>
      <c r="AK518"/>
      <c r="AR518"/>
      <c r="AS518"/>
      <c r="AZ518"/>
      <c r="BA518"/>
    </row>
    <row r="519" spans="4:53" ht="15">
      <c r="D519"/>
      <c r="E519"/>
      <c r="L519"/>
      <c r="M519"/>
      <c r="T519"/>
      <c r="U519"/>
      <c r="AB519"/>
      <c r="AC519"/>
      <c r="AJ519"/>
      <c r="AK519"/>
      <c r="AR519"/>
      <c r="AS519"/>
      <c r="AZ519"/>
      <c r="BA519"/>
    </row>
    <row r="520" spans="4:53" ht="15">
      <c r="D520"/>
      <c r="E520"/>
      <c r="L520"/>
      <c r="M520"/>
      <c r="T520"/>
      <c r="U520"/>
      <c r="AB520"/>
      <c r="AC520"/>
      <c r="AJ520"/>
      <c r="AK520"/>
      <c r="AR520"/>
      <c r="AS520"/>
      <c r="AZ520"/>
      <c r="BA520"/>
    </row>
    <row r="521" spans="4:53" ht="15">
      <c r="D521"/>
      <c r="E521"/>
      <c r="L521"/>
      <c r="M521"/>
      <c r="T521"/>
      <c r="U521"/>
      <c r="AB521"/>
      <c r="AC521"/>
      <c r="AJ521"/>
      <c r="AK521"/>
      <c r="AR521"/>
      <c r="AS521"/>
      <c r="AZ521"/>
      <c r="BA521"/>
    </row>
    <row r="522" spans="4:53" ht="15">
      <c r="D522"/>
      <c r="E522"/>
      <c r="L522"/>
      <c r="M522"/>
      <c r="T522"/>
      <c r="U522"/>
      <c r="AB522"/>
      <c r="AC522"/>
      <c r="AJ522"/>
      <c r="AK522"/>
      <c r="AR522"/>
      <c r="AS522"/>
      <c r="AZ522"/>
      <c r="BA522"/>
    </row>
    <row r="523" spans="4:53" ht="15">
      <c r="D523"/>
      <c r="E523"/>
      <c r="L523"/>
      <c r="M523"/>
      <c r="T523"/>
      <c r="U523"/>
      <c r="AB523"/>
      <c r="AC523"/>
      <c r="AJ523"/>
      <c r="AK523"/>
      <c r="AR523"/>
      <c r="AS523"/>
      <c r="AZ523"/>
      <c r="BA523"/>
    </row>
    <row r="524" spans="4:53" ht="15">
      <c r="D524"/>
      <c r="E524"/>
      <c r="L524"/>
      <c r="M524"/>
      <c r="T524"/>
      <c r="U524"/>
      <c r="AB524"/>
      <c r="AC524"/>
      <c r="AJ524"/>
      <c r="AK524"/>
      <c r="AR524"/>
      <c r="AS524"/>
      <c r="AZ524"/>
      <c r="BA524"/>
    </row>
    <row r="525" spans="4:53" ht="15">
      <c r="D525"/>
      <c r="E525"/>
      <c r="L525"/>
      <c r="M525"/>
      <c r="T525"/>
      <c r="U525"/>
      <c r="AB525"/>
      <c r="AC525"/>
      <c r="AJ525"/>
      <c r="AK525"/>
      <c r="AR525"/>
      <c r="AS525"/>
      <c r="AZ525"/>
      <c r="BA525"/>
    </row>
    <row r="526" spans="4:53" ht="15">
      <c r="D526"/>
      <c r="E526"/>
      <c r="L526"/>
      <c r="M526"/>
      <c r="T526"/>
      <c r="U526"/>
      <c r="AB526"/>
      <c r="AC526"/>
      <c r="AJ526"/>
      <c r="AK526"/>
      <c r="AR526"/>
      <c r="AS526"/>
      <c r="AZ526"/>
      <c r="BA526"/>
    </row>
    <row r="527" spans="4:53" ht="15">
      <c r="D527"/>
      <c r="E527"/>
      <c r="L527"/>
      <c r="M527"/>
      <c r="T527"/>
      <c r="U527"/>
      <c r="AB527"/>
      <c r="AC527"/>
      <c r="AJ527"/>
      <c r="AK527"/>
      <c r="AR527"/>
      <c r="AS527"/>
      <c r="AZ527"/>
      <c r="BA527"/>
    </row>
    <row r="528" spans="4:53" ht="15">
      <c r="D528"/>
      <c r="E528"/>
      <c r="L528"/>
      <c r="M528"/>
      <c r="T528"/>
      <c r="U528"/>
      <c r="AB528"/>
      <c r="AC528"/>
      <c r="AJ528"/>
      <c r="AK528"/>
      <c r="AR528"/>
      <c r="AS528"/>
      <c r="AZ528"/>
      <c r="BA528"/>
    </row>
    <row r="529" spans="4:53" ht="15">
      <c r="D529"/>
      <c r="E529"/>
      <c r="L529"/>
      <c r="M529"/>
      <c r="T529"/>
      <c r="U529"/>
      <c r="AB529"/>
      <c r="AC529"/>
      <c r="AJ529"/>
      <c r="AK529"/>
      <c r="AR529"/>
      <c r="AS529"/>
      <c r="AZ529"/>
      <c r="BA529"/>
    </row>
    <row r="530" spans="4:53" ht="15">
      <c r="D530"/>
      <c r="E530"/>
      <c r="L530"/>
      <c r="M530"/>
      <c r="T530"/>
      <c r="U530"/>
      <c r="AB530"/>
      <c r="AC530"/>
      <c r="AJ530"/>
      <c r="AK530"/>
      <c r="AR530"/>
      <c r="AS530"/>
      <c r="AZ530"/>
      <c r="BA530"/>
    </row>
    <row r="531" spans="4:53" ht="15">
      <c r="D531"/>
      <c r="E531"/>
      <c r="L531"/>
      <c r="M531"/>
      <c r="T531"/>
      <c r="U531"/>
      <c r="AB531"/>
      <c r="AC531"/>
      <c r="AJ531"/>
      <c r="AK531"/>
      <c r="AR531"/>
      <c r="AS531"/>
      <c r="AZ531"/>
      <c r="BA531"/>
    </row>
    <row r="532" spans="4:53" ht="15">
      <c r="D532"/>
      <c r="E532"/>
      <c r="L532"/>
      <c r="M532"/>
      <c r="T532"/>
      <c r="U532"/>
      <c r="AB532"/>
      <c r="AC532"/>
      <c r="AJ532"/>
      <c r="AK532"/>
      <c r="AR532"/>
      <c r="AS532"/>
      <c r="AZ532"/>
      <c r="BA532"/>
    </row>
    <row r="533" spans="4:53" ht="15">
      <c r="D533"/>
      <c r="E533"/>
      <c r="L533"/>
      <c r="M533"/>
      <c r="T533"/>
      <c r="U533"/>
      <c r="AB533"/>
      <c r="AC533"/>
      <c r="AJ533"/>
      <c r="AK533"/>
      <c r="AR533"/>
      <c r="AS533"/>
      <c r="AZ533"/>
      <c r="BA533"/>
    </row>
    <row r="534" spans="4:53" ht="15">
      <c r="D534"/>
      <c r="E534"/>
      <c r="L534"/>
      <c r="M534"/>
      <c r="T534"/>
      <c r="U534"/>
      <c r="AB534"/>
      <c r="AC534"/>
      <c r="AJ534"/>
      <c r="AK534"/>
      <c r="AR534"/>
      <c r="AS534"/>
      <c r="AZ534"/>
      <c r="BA534"/>
    </row>
    <row r="535" spans="4:53" ht="15">
      <c r="D535"/>
      <c r="E535"/>
      <c r="L535"/>
      <c r="M535"/>
      <c r="T535"/>
      <c r="U535"/>
      <c r="AB535"/>
      <c r="AC535"/>
      <c r="AJ535"/>
      <c r="AK535"/>
      <c r="AR535"/>
      <c r="AS535"/>
      <c r="AZ535"/>
      <c r="BA535"/>
    </row>
    <row r="536" spans="4:53" ht="15">
      <c r="D536"/>
      <c r="E536"/>
      <c r="L536"/>
      <c r="M536"/>
      <c r="T536"/>
      <c r="U536"/>
      <c r="AB536"/>
      <c r="AC536"/>
      <c r="AJ536"/>
      <c r="AK536"/>
      <c r="AR536"/>
      <c r="AS536"/>
      <c r="AZ536"/>
      <c r="BA536"/>
    </row>
    <row r="537" spans="4:53" ht="15">
      <c r="D537"/>
      <c r="E537"/>
      <c r="L537"/>
      <c r="M537"/>
      <c r="T537"/>
      <c r="U537"/>
      <c r="AB537"/>
      <c r="AC537"/>
      <c r="AJ537"/>
      <c r="AK537"/>
      <c r="AR537"/>
      <c r="AS537"/>
      <c r="AZ537"/>
      <c r="BA537"/>
    </row>
    <row r="538" spans="4:53" ht="15">
      <c r="D538"/>
      <c r="E538"/>
      <c r="L538"/>
      <c r="M538"/>
      <c r="T538"/>
      <c r="U538"/>
      <c r="AB538"/>
      <c r="AC538"/>
      <c r="AJ538"/>
      <c r="AK538"/>
      <c r="AR538"/>
      <c r="AS538"/>
      <c r="AZ538"/>
      <c r="BA538"/>
    </row>
    <row r="539" spans="4:53" ht="15">
      <c r="D539"/>
      <c r="E539"/>
      <c r="L539"/>
      <c r="M539"/>
      <c r="T539"/>
      <c r="U539"/>
      <c r="AB539"/>
      <c r="AC539"/>
      <c r="AJ539"/>
      <c r="AK539"/>
      <c r="AR539"/>
      <c r="AS539"/>
      <c r="AZ539"/>
      <c r="BA539"/>
    </row>
    <row r="540" spans="4:53" ht="15">
      <c r="D540"/>
      <c r="E540"/>
      <c r="L540"/>
      <c r="M540"/>
      <c r="T540"/>
      <c r="U540"/>
      <c r="AB540"/>
      <c r="AC540"/>
      <c r="AJ540"/>
      <c r="AK540"/>
      <c r="AR540"/>
      <c r="AS540"/>
      <c r="AZ540"/>
      <c r="BA540"/>
    </row>
    <row r="541" spans="4:53" ht="15">
      <c r="D541"/>
      <c r="E541"/>
      <c r="L541"/>
      <c r="M541"/>
      <c r="T541"/>
      <c r="U541"/>
      <c r="AB541"/>
      <c r="AC541"/>
      <c r="AJ541"/>
      <c r="AK541"/>
      <c r="AR541"/>
      <c r="AS541"/>
      <c r="AZ541"/>
      <c r="BA541"/>
    </row>
    <row r="542" spans="4:53" ht="15">
      <c r="D542"/>
      <c r="E542"/>
      <c r="L542"/>
      <c r="M542"/>
      <c r="T542"/>
      <c r="U542"/>
      <c r="AB542"/>
      <c r="AC542"/>
      <c r="AJ542"/>
      <c r="AK542"/>
      <c r="AR542"/>
      <c r="AS542"/>
      <c r="AZ542"/>
      <c r="BA542"/>
    </row>
    <row r="543" spans="4:53" ht="15">
      <c r="D543"/>
      <c r="E543"/>
      <c r="L543"/>
      <c r="M543"/>
      <c r="T543"/>
      <c r="U543"/>
      <c r="AB543"/>
      <c r="AC543"/>
      <c r="AJ543"/>
      <c r="AK543"/>
      <c r="AR543"/>
      <c r="AS543"/>
      <c r="AZ543"/>
      <c r="BA543"/>
    </row>
    <row r="544" spans="4:53" ht="15">
      <c r="D544"/>
      <c r="E544"/>
      <c r="L544"/>
      <c r="M544"/>
      <c r="T544"/>
      <c r="U544"/>
      <c r="AB544"/>
      <c r="AC544"/>
      <c r="AJ544"/>
      <c r="AK544"/>
      <c r="AR544"/>
      <c r="AS544"/>
      <c r="AZ544"/>
      <c r="BA544"/>
    </row>
    <row r="545" spans="4:53" ht="15">
      <c r="D545"/>
      <c r="E545"/>
      <c r="L545"/>
      <c r="M545"/>
      <c r="T545"/>
      <c r="U545"/>
      <c r="AB545"/>
      <c r="AC545"/>
      <c r="AJ545"/>
      <c r="AK545"/>
      <c r="AR545"/>
      <c r="AS545"/>
      <c r="AZ545"/>
      <c r="BA545"/>
    </row>
    <row r="546" spans="4:53" ht="15">
      <c r="D546"/>
      <c r="E546"/>
      <c r="L546"/>
      <c r="M546"/>
      <c r="T546"/>
      <c r="U546"/>
      <c r="AB546"/>
      <c r="AC546"/>
      <c r="AJ546"/>
      <c r="AK546"/>
      <c r="AR546"/>
      <c r="AS546"/>
      <c r="AZ546"/>
      <c r="BA546"/>
    </row>
    <row r="547" spans="4:53" ht="15">
      <c r="D547"/>
      <c r="E547"/>
      <c r="L547"/>
      <c r="M547"/>
      <c r="T547"/>
      <c r="U547"/>
      <c r="AB547"/>
      <c r="AC547"/>
      <c r="AJ547"/>
      <c r="AK547"/>
      <c r="AR547"/>
      <c r="AS547"/>
      <c r="AZ547"/>
      <c r="BA547"/>
    </row>
    <row r="548" spans="4:53" ht="15">
      <c r="D548"/>
      <c r="E548"/>
      <c r="L548"/>
      <c r="M548"/>
      <c r="T548"/>
      <c r="U548"/>
      <c r="AB548"/>
      <c r="AC548"/>
      <c r="AJ548"/>
      <c r="AK548"/>
      <c r="AR548"/>
      <c r="AS548"/>
      <c r="AZ548"/>
      <c r="BA548"/>
    </row>
    <row r="549" spans="4:53" ht="15">
      <c r="D549"/>
      <c r="E549"/>
      <c r="L549"/>
      <c r="M549"/>
      <c r="T549"/>
      <c r="U549"/>
      <c r="AB549"/>
      <c r="AC549"/>
      <c r="AJ549"/>
      <c r="AK549"/>
      <c r="AR549"/>
      <c r="AS549"/>
      <c r="AZ549"/>
      <c r="BA549"/>
    </row>
    <row r="550" spans="4:53" ht="15">
      <c r="D550"/>
      <c r="E550"/>
      <c r="L550"/>
      <c r="M550"/>
      <c r="T550"/>
      <c r="U550"/>
      <c r="AB550"/>
      <c r="AC550"/>
      <c r="AJ550"/>
      <c r="AK550"/>
      <c r="AR550"/>
      <c r="AS550"/>
      <c r="AZ550"/>
      <c r="BA550"/>
    </row>
    <row r="551" spans="4:53" ht="15">
      <c r="D551"/>
      <c r="E551"/>
      <c r="L551"/>
      <c r="M551"/>
      <c r="T551"/>
      <c r="U551"/>
      <c r="AB551"/>
      <c r="AC551"/>
      <c r="AJ551"/>
      <c r="AK551"/>
      <c r="AR551"/>
      <c r="AS551"/>
      <c r="AZ551"/>
      <c r="BA551"/>
    </row>
    <row r="552" spans="4:53" ht="15">
      <c r="D552"/>
      <c r="E552"/>
      <c r="L552"/>
      <c r="M552"/>
      <c r="T552"/>
      <c r="U552"/>
      <c r="AB552"/>
      <c r="AC552"/>
      <c r="AJ552"/>
      <c r="AK552"/>
      <c r="AR552"/>
      <c r="AS552"/>
      <c r="AZ552"/>
      <c r="BA552"/>
    </row>
    <row r="553" spans="4:53" ht="15">
      <c r="D553"/>
      <c r="E553"/>
      <c r="L553"/>
      <c r="M553"/>
      <c r="T553"/>
      <c r="U553"/>
      <c r="AB553"/>
      <c r="AC553"/>
      <c r="AJ553"/>
      <c r="AK553"/>
      <c r="AR553"/>
      <c r="AS553"/>
      <c r="AZ553"/>
      <c r="BA553"/>
    </row>
    <row r="554" spans="4:53" ht="15">
      <c r="D554"/>
      <c r="E554"/>
      <c r="L554"/>
      <c r="M554"/>
      <c r="T554"/>
      <c r="U554"/>
      <c r="AB554"/>
      <c r="AC554"/>
      <c r="AJ554"/>
      <c r="AK554"/>
      <c r="AR554"/>
      <c r="AS554"/>
      <c r="AZ554"/>
      <c r="BA554"/>
    </row>
    <row r="555" spans="4:53" ht="15">
      <c r="D555"/>
      <c r="E555"/>
      <c r="L555"/>
      <c r="M555"/>
      <c r="T555"/>
      <c r="U555"/>
      <c r="AB555"/>
      <c r="AC555"/>
      <c r="AJ555"/>
      <c r="AK555"/>
      <c r="AR555"/>
      <c r="AS555"/>
      <c r="AZ555"/>
      <c r="BA555"/>
    </row>
    <row r="556" spans="4:53" ht="15">
      <c r="D556"/>
      <c r="E556"/>
      <c r="L556"/>
      <c r="M556"/>
      <c r="T556"/>
      <c r="U556"/>
      <c r="AB556"/>
      <c r="AC556"/>
      <c r="AJ556"/>
      <c r="AK556"/>
      <c r="AR556"/>
      <c r="AS556"/>
      <c r="AZ556"/>
      <c r="BA556"/>
    </row>
    <row r="557" spans="4:53" ht="15">
      <c r="D557"/>
      <c r="E557"/>
      <c r="L557"/>
      <c r="M557"/>
      <c r="T557"/>
      <c r="U557"/>
      <c r="AB557"/>
      <c r="AC557"/>
      <c r="AJ557"/>
      <c r="AK557"/>
      <c r="AR557"/>
      <c r="AS557"/>
      <c r="AZ557"/>
      <c r="BA557"/>
    </row>
    <row r="558" spans="4:53" ht="15">
      <c r="D558"/>
      <c r="E558"/>
      <c r="L558"/>
      <c r="M558"/>
      <c r="T558"/>
      <c r="U558"/>
      <c r="AB558"/>
      <c r="AC558"/>
      <c r="AJ558"/>
      <c r="AK558"/>
      <c r="AR558"/>
      <c r="AS558"/>
      <c r="AZ558"/>
      <c r="BA558"/>
    </row>
    <row r="559" spans="4:53" ht="15">
      <c r="D559"/>
      <c r="E559"/>
      <c r="L559"/>
      <c r="M559"/>
      <c r="T559"/>
      <c r="U559"/>
      <c r="AB559"/>
      <c r="AC559"/>
      <c r="AJ559"/>
      <c r="AK559"/>
      <c r="AR559"/>
      <c r="AS559"/>
      <c r="AZ559"/>
      <c r="BA559"/>
    </row>
    <row r="560" spans="4:53" ht="15">
      <c r="D560"/>
      <c r="E560"/>
      <c r="L560"/>
      <c r="M560"/>
      <c r="T560"/>
      <c r="U560"/>
      <c r="AB560"/>
      <c r="AC560"/>
      <c r="AJ560"/>
      <c r="AK560"/>
      <c r="AR560"/>
      <c r="AS560"/>
      <c r="AZ560"/>
      <c r="BA560"/>
    </row>
    <row r="561" spans="4:53" ht="15">
      <c r="D561"/>
      <c r="E561"/>
      <c r="L561"/>
      <c r="M561"/>
      <c r="T561"/>
      <c r="U561"/>
      <c r="AB561"/>
      <c r="AC561"/>
      <c r="AJ561"/>
      <c r="AK561"/>
      <c r="AR561"/>
      <c r="AS561"/>
      <c r="AZ561"/>
      <c r="BA561"/>
    </row>
    <row r="562" spans="4:53" ht="15">
      <c r="D562"/>
      <c r="E562"/>
      <c r="L562"/>
      <c r="M562"/>
      <c r="T562"/>
      <c r="U562"/>
      <c r="AB562"/>
      <c r="AC562"/>
      <c r="AJ562"/>
      <c r="AK562"/>
      <c r="AR562"/>
      <c r="AS562"/>
      <c r="AZ562"/>
      <c r="BA562"/>
    </row>
    <row r="563" spans="4:53" ht="15">
      <c r="D563"/>
      <c r="E563"/>
      <c r="L563"/>
      <c r="M563"/>
      <c r="T563"/>
      <c r="U563"/>
      <c r="AB563"/>
      <c r="AC563"/>
      <c r="AJ563"/>
      <c r="AK563"/>
      <c r="AR563"/>
      <c r="AS563"/>
      <c r="AZ563"/>
      <c r="BA563"/>
    </row>
    <row r="564" spans="4:53" ht="15">
      <c r="D564"/>
      <c r="E564"/>
      <c r="L564"/>
      <c r="M564"/>
      <c r="T564"/>
      <c r="U564"/>
      <c r="AB564"/>
      <c r="AC564"/>
      <c r="AJ564"/>
      <c r="AK564"/>
      <c r="AR564"/>
      <c r="AS564"/>
      <c r="AZ564"/>
      <c r="BA564"/>
    </row>
    <row r="565" spans="4:53" ht="15">
      <c r="D565"/>
      <c r="E565"/>
      <c r="L565"/>
      <c r="M565"/>
      <c r="T565"/>
      <c r="U565"/>
      <c r="AB565"/>
      <c r="AC565"/>
      <c r="AJ565"/>
      <c r="AK565"/>
      <c r="AR565"/>
      <c r="AS565"/>
      <c r="AZ565"/>
      <c r="BA565"/>
    </row>
    <row r="566" spans="4:53" ht="15">
      <c r="D566"/>
      <c r="E566"/>
      <c r="L566"/>
      <c r="M566"/>
      <c r="T566"/>
      <c r="U566"/>
      <c r="AB566"/>
      <c r="AC566"/>
      <c r="AJ566"/>
      <c r="AK566"/>
      <c r="AR566"/>
      <c r="AS566"/>
      <c r="AZ566"/>
      <c r="BA566"/>
    </row>
    <row r="567" spans="4:53" ht="15">
      <c r="D567"/>
      <c r="E567"/>
      <c r="L567"/>
      <c r="M567"/>
      <c r="T567"/>
      <c r="U567"/>
      <c r="AB567"/>
      <c r="AC567"/>
      <c r="AJ567"/>
      <c r="AK567"/>
      <c r="AR567"/>
      <c r="AS567"/>
      <c r="AZ567"/>
      <c r="BA567"/>
    </row>
    <row r="568" spans="4:53" ht="15">
      <c r="D568"/>
      <c r="E568"/>
      <c r="L568"/>
      <c r="M568"/>
      <c r="T568"/>
      <c r="U568"/>
      <c r="AB568"/>
      <c r="AC568"/>
      <c r="AJ568"/>
      <c r="AK568"/>
      <c r="AR568"/>
      <c r="AS568"/>
      <c r="AZ568"/>
      <c r="BA568"/>
    </row>
    <row r="569" spans="4:53" ht="15">
      <c r="D569"/>
      <c r="E569"/>
      <c r="L569"/>
      <c r="M569"/>
      <c r="T569"/>
      <c r="U569"/>
      <c r="AB569"/>
      <c r="AC569"/>
      <c r="AJ569"/>
      <c r="AK569"/>
      <c r="AR569"/>
      <c r="AS569"/>
      <c r="AZ569"/>
      <c r="BA569"/>
    </row>
    <row r="570" spans="4:53" ht="15">
      <c r="D570"/>
      <c r="E570"/>
      <c r="L570"/>
      <c r="M570"/>
      <c r="T570"/>
      <c r="U570"/>
      <c r="AB570"/>
      <c r="AC570"/>
      <c r="AJ570"/>
      <c r="AK570"/>
      <c r="AR570"/>
      <c r="AS570"/>
      <c r="AZ570"/>
      <c r="BA570"/>
    </row>
    <row r="571" spans="4:53" ht="15">
      <c r="D571"/>
      <c r="E571"/>
      <c r="L571"/>
      <c r="M571"/>
      <c r="T571"/>
      <c r="U571"/>
      <c r="AB571"/>
      <c r="AC571"/>
      <c r="AJ571"/>
      <c r="AK571"/>
      <c r="AR571"/>
      <c r="AS571"/>
      <c r="AZ571"/>
      <c r="BA571"/>
    </row>
    <row r="572" spans="4:53" ht="15">
      <c r="D572"/>
      <c r="E572"/>
      <c r="L572"/>
      <c r="M572"/>
      <c r="T572"/>
      <c r="U572"/>
      <c r="AB572"/>
      <c r="AC572"/>
      <c r="AJ572"/>
      <c r="AK572"/>
      <c r="AR572"/>
      <c r="AS572"/>
      <c r="AZ572"/>
      <c r="BA572"/>
    </row>
    <row r="573" spans="4:53" ht="15">
      <c r="D573"/>
      <c r="E573"/>
      <c r="L573"/>
      <c r="M573"/>
      <c r="T573"/>
      <c r="U573"/>
      <c r="AB573"/>
      <c r="AC573"/>
      <c r="AJ573"/>
      <c r="AK573"/>
      <c r="AR573"/>
      <c r="AS573"/>
      <c r="AZ573"/>
      <c r="BA573"/>
    </row>
    <row r="574" spans="4:53" ht="15">
      <c r="D574"/>
      <c r="E574"/>
      <c r="L574"/>
      <c r="M574"/>
      <c r="T574"/>
      <c r="U574"/>
      <c r="AB574"/>
      <c r="AC574"/>
      <c r="AJ574"/>
      <c r="AK574"/>
      <c r="AR574"/>
      <c r="AS574"/>
      <c r="AZ574"/>
      <c r="BA574"/>
    </row>
    <row r="575" spans="4:53" ht="15">
      <c r="D575"/>
      <c r="E575"/>
      <c r="L575"/>
      <c r="M575"/>
      <c r="T575"/>
      <c r="U575"/>
      <c r="AB575"/>
      <c r="AC575"/>
      <c r="AJ575"/>
      <c r="AK575"/>
      <c r="AR575"/>
      <c r="AS575"/>
      <c r="AZ575"/>
      <c r="BA575"/>
    </row>
    <row r="576" spans="4:53" ht="15">
      <c r="D576"/>
      <c r="E576"/>
      <c r="L576"/>
      <c r="M576"/>
      <c r="T576"/>
      <c r="U576"/>
      <c r="AB576"/>
      <c r="AC576"/>
      <c r="AJ576"/>
      <c r="AK576"/>
      <c r="AR576"/>
      <c r="AS576"/>
      <c r="AZ576"/>
      <c r="BA576"/>
    </row>
    <row r="577" spans="4:53" ht="15">
      <c r="D577"/>
      <c r="E577"/>
      <c r="L577"/>
      <c r="M577"/>
      <c r="T577"/>
      <c r="U577"/>
      <c r="AB577"/>
      <c r="AC577"/>
      <c r="AJ577"/>
      <c r="AK577"/>
      <c r="AR577"/>
      <c r="AS577"/>
      <c r="AZ577"/>
      <c r="BA577"/>
    </row>
    <row r="578" spans="4:53" ht="15">
      <c r="D578"/>
      <c r="E578"/>
      <c r="L578"/>
      <c r="M578"/>
      <c r="T578"/>
      <c r="U578"/>
      <c r="AB578"/>
      <c r="AC578"/>
      <c r="AJ578"/>
      <c r="AK578"/>
      <c r="AR578"/>
      <c r="AS578"/>
      <c r="AZ578"/>
      <c r="BA578"/>
    </row>
    <row r="579" spans="4:53" ht="15">
      <c r="D579"/>
      <c r="E579"/>
      <c r="L579"/>
      <c r="M579"/>
      <c r="T579"/>
      <c r="U579"/>
      <c r="AB579"/>
      <c r="AC579"/>
      <c r="AJ579"/>
      <c r="AK579"/>
      <c r="AR579"/>
      <c r="AS579"/>
      <c r="AZ579"/>
      <c r="BA579"/>
    </row>
    <row r="580" spans="4:53" ht="15">
      <c r="D580"/>
      <c r="E580"/>
      <c r="L580"/>
      <c r="M580"/>
      <c r="T580"/>
      <c r="U580"/>
      <c r="AB580"/>
      <c r="AC580"/>
      <c r="AJ580"/>
      <c r="AK580"/>
      <c r="AR580"/>
      <c r="AS580"/>
      <c r="AZ580"/>
      <c r="BA580"/>
    </row>
    <row r="581" spans="4:53" ht="15">
      <c r="D581"/>
      <c r="E581"/>
      <c r="L581"/>
      <c r="M581"/>
      <c r="T581"/>
      <c r="U581"/>
      <c r="AB581"/>
      <c r="AC581"/>
      <c r="AJ581"/>
      <c r="AK581"/>
      <c r="AR581"/>
      <c r="AS581"/>
      <c r="AZ581"/>
      <c r="BA581"/>
    </row>
    <row r="582" spans="4:53" ht="15">
      <c r="D582"/>
      <c r="E582"/>
      <c r="L582"/>
      <c r="M582"/>
      <c r="T582"/>
      <c r="U582"/>
      <c r="AB582"/>
      <c r="AC582"/>
      <c r="AJ582"/>
      <c r="AK582"/>
      <c r="AR582"/>
      <c r="AS582"/>
      <c r="AZ582"/>
      <c r="BA582"/>
    </row>
    <row r="583" spans="4:53" ht="15">
      <c r="D583"/>
      <c r="E583"/>
      <c r="L583"/>
      <c r="M583"/>
      <c r="T583"/>
      <c r="U583"/>
      <c r="AB583"/>
      <c r="AC583"/>
      <c r="AJ583"/>
      <c r="AK583"/>
      <c r="AR583"/>
      <c r="AS583"/>
      <c r="AZ583"/>
      <c r="BA583"/>
    </row>
    <row r="584" spans="4:53" ht="15">
      <c r="D584"/>
      <c r="E584"/>
      <c r="L584"/>
      <c r="M584"/>
      <c r="T584"/>
      <c r="U584"/>
      <c r="AB584"/>
      <c r="AC584"/>
      <c r="AJ584"/>
      <c r="AK584"/>
      <c r="AR584"/>
      <c r="AS584"/>
      <c r="AZ584"/>
      <c r="BA584"/>
    </row>
    <row r="585" spans="4:53" ht="15">
      <c r="D585"/>
      <c r="E585"/>
      <c r="L585"/>
      <c r="M585"/>
      <c r="T585"/>
      <c r="U585"/>
      <c r="AB585"/>
      <c r="AC585"/>
      <c r="AJ585"/>
      <c r="AK585"/>
      <c r="AR585"/>
      <c r="AS585"/>
      <c r="AZ585"/>
      <c r="BA585"/>
    </row>
    <row r="586" spans="4:53" ht="15">
      <c r="D586"/>
      <c r="E586"/>
      <c r="L586"/>
      <c r="M586"/>
      <c r="T586"/>
      <c r="U586"/>
      <c r="AB586"/>
      <c r="AC586"/>
      <c r="AJ586"/>
      <c r="AK586"/>
      <c r="AR586"/>
      <c r="AS586"/>
      <c r="AZ586"/>
      <c r="BA586"/>
    </row>
    <row r="587" spans="4:53" ht="15">
      <c r="D587"/>
      <c r="E587"/>
      <c r="L587"/>
      <c r="M587"/>
      <c r="T587"/>
      <c r="U587"/>
      <c r="AB587"/>
      <c r="AC587"/>
      <c r="AJ587"/>
      <c r="AK587"/>
      <c r="AR587"/>
      <c r="AS587"/>
      <c r="AZ587"/>
      <c r="BA587"/>
    </row>
    <row r="588" spans="4:53" ht="15">
      <c r="D588"/>
      <c r="E588"/>
      <c r="L588"/>
      <c r="M588"/>
      <c r="T588"/>
      <c r="U588"/>
      <c r="AB588"/>
      <c r="AC588"/>
      <c r="AJ588"/>
      <c r="AK588"/>
      <c r="AR588"/>
      <c r="AS588"/>
      <c r="AZ588"/>
      <c r="BA588"/>
    </row>
    <row r="589" spans="4:53" ht="15">
      <c r="D589"/>
      <c r="E589"/>
      <c r="L589"/>
      <c r="M589"/>
      <c r="T589"/>
      <c r="U589"/>
      <c r="AB589"/>
      <c r="AC589"/>
      <c r="AJ589"/>
      <c r="AK589"/>
      <c r="AR589"/>
      <c r="AS589"/>
      <c r="AZ589"/>
      <c r="BA589"/>
    </row>
    <row r="590" spans="4:53" ht="15">
      <c r="D590"/>
      <c r="E590"/>
      <c r="L590"/>
      <c r="M590"/>
      <c r="T590"/>
      <c r="U590"/>
      <c r="AB590"/>
      <c r="AC590"/>
      <c r="AJ590"/>
      <c r="AK590"/>
      <c r="AR590"/>
      <c r="AS590"/>
      <c r="AZ590"/>
      <c r="BA590"/>
    </row>
    <row r="591" spans="4:53" ht="15">
      <c r="D591"/>
      <c r="E591"/>
      <c r="L591"/>
      <c r="M591"/>
      <c r="T591"/>
      <c r="U591"/>
      <c r="AB591"/>
      <c r="AC591"/>
      <c r="AJ591"/>
      <c r="AK591"/>
      <c r="AR591"/>
      <c r="AS591"/>
      <c r="AZ591"/>
      <c r="BA591"/>
    </row>
    <row r="592" spans="4:53" ht="15">
      <c r="D592"/>
      <c r="E592"/>
      <c r="L592"/>
      <c r="M592"/>
      <c r="T592"/>
      <c r="U592"/>
      <c r="AB592"/>
      <c r="AC592"/>
      <c r="AJ592"/>
      <c r="AK592"/>
      <c r="AR592"/>
      <c r="AS592"/>
      <c r="AZ592"/>
      <c r="BA592"/>
    </row>
    <row r="593" spans="4:53" ht="15">
      <c r="D593"/>
      <c r="E593"/>
      <c r="L593"/>
      <c r="M593"/>
      <c r="T593"/>
      <c r="U593"/>
      <c r="AB593"/>
      <c r="AC593"/>
      <c r="AJ593"/>
      <c r="AK593"/>
      <c r="AR593"/>
      <c r="AS593"/>
      <c r="AZ593"/>
      <c r="BA593"/>
    </row>
    <row r="594" spans="4:53" ht="15">
      <c r="D594"/>
      <c r="E594"/>
      <c r="L594"/>
      <c r="M594"/>
      <c r="T594"/>
      <c r="U594"/>
      <c r="AB594"/>
      <c r="AC594"/>
      <c r="AJ594"/>
      <c r="AK594"/>
      <c r="AR594"/>
      <c r="AS594"/>
      <c r="AZ594"/>
      <c r="BA594"/>
    </row>
    <row r="595" spans="4:53" ht="15">
      <c r="D595"/>
      <c r="E595"/>
      <c r="L595"/>
      <c r="M595"/>
      <c r="T595"/>
      <c r="U595"/>
      <c r="AB595"/>
      <c r="AC595"/>
      <c r="AJ595"/>
      <c r="AK595"/>
      <c r="AR595"/>
      <c r="AS595"/>
      <c r="AZ595"/>
      <c r="BA595"/>
    </row>
    <row r="596" spans="4:53" ht="15">
      <c r="D596"/>
      <c r="E596"/>
      <c r="L596"/>
      <c r="M596"/>
      <c r="T596"/>
      <c r="U596"/>
      <c r="AB596"/>
      <c r="AC596"/>
      <c r="AJ596"/>
      <c r="AK596"/>
      <c r="AR596"/>
      <c r="AS596"/>
      <c r="AZ596"/>
      <c r="BA596"/>
    </row>
    <row r="597" spans="4:53" ht="15">
      <c r="D597"/>
      <c r="E597"/>
      <c r="L597"/>
      <c r="M597"/>
      <c r="T597"/>
      <c r="U597"/>
      <c r="AB597"/>
      <c r="AC597"/>
      <c r="AJ597"/>
      <c r="AK597"/>
      <c r="AR597"/>
      <c r="AS597"/>
      <c r="AZ597"/>
      <c r="BA597"/>
    </row>
    <row r="598" spans="4:53" ht="15">
      <c r="D598"/>
      <c r="E598"/>
      <c r="L598"/>
      <c r="M598"/>
      <c r="T598"/>
      <c r="U598"/>
      <c r="AB598"/>
      <c r="AC598"/>
      <c r="AJ598"/>
      <c r="AK598"/>
      <c r="AR598"/>
      <c r="AS598"/>
      <c r="AZ598"/>
      <c r="BA598"/>
    </row>
    <row r="599" spans="4:53" ht="15">
      <c r="D599"/>
      <c r="E599"/>
      <c r="L599"/>
      <c r="M599"/>
      <c r="T599"/>
      <c r="U599"/>
      <c r="AB599"/>
      <c r="AC599"/>
      <c r="AJ599"/>
      <c r="AK599"/>
      <c r="AR599"/>
      <c r="AS599"/>
      <c r="AZ599"/>
      <c r="BA599"/>
    </row>
    <row r="600" spans="4:53" ht="15">
      <c r="D600"/>
      <c r="E600"/>
      <c r="L600"/>
      <c r="M600"/>
      <c r="T600"/>
      <c r="U600"/>
      <c r="AB600"/>
      <c r="AC600"/>
      <c r="AJ600"/>
      <c r="AK600"/>
      <c r="AR600"/>
      <c r="AS600"/>
      <c r="AZ600"/>
      <c r="BA600"/>
    </row>
    <row r="601" spans="4:53" ht="15">
      <c r="D601"/>
      <c r="E601"/>
      <c r="L601"/>
      <c r="M601"/>
      <c r="T601"/>
      <c r="U601"/>
      <c r="AB601"/>
      <c r="AC601"/>
      <c r="AJ601"/>
      <c r="AK601"/>
      <c r="AR601"/>
      <c r="AS601"/>
      <c r="AZ601"/>
      <c r="BA601"/>
    </row>
    <row r="602" spans="4:53" ht="15">
      <c r="D602"/>
      <c r="E602"/>
      <c r="L602"/>
      <c r="M602"/>
      <c r="T602"/>
      <c r="U602"/>
      <c r="AB602"/>
      <c r="AC602"/>
      <c r="AJ602"/>
      <c r="AK602"/>
      <c r="AR602"/>
      <c r="AS602"/>
      <c r="AZ602"/>
      <c r="BA602"/>
    </row>
    <row r="603" spans="4:53" ht="15">
      <c r="D603"/>
      <c r="E603"/>
      <c r="L603"/>
      <c r="M603"/>
      <c r="T603"/>
      <c r="U603"/>
      <c r="AB603"/>
      <c r="AC603"/>
      <c r="AJ603"/>
      <c r="AK603"/>
      <c r="AR603"/>
      <c r="AS603"/>
      <c r="AZ603"/>
      <c r="BA603"/>
    </row>
    <row r="604" spans="4:53" ht="15">
      <c r="D604"/>
      <c r="E604"/>
      <c r="L604"/>
      <c r="M604"/>
      <c r="T604"/>
      <c r="U604"/>
      <c r="AB604"/>
      <c r="AC604"/>
      <c r="AJ604"/>
      <c r="AK604"/>
      <c r="AR604"/>
      <c r="AS604"/>
      <c r="AZ604"/>
      <c r="BA604"/>
    </row>
    <row r="605" spans="4:53" ht="15">
      <c r="D605"/>
      <c r="E605"/>
      <c r="L605"/>
      <c r="M605"/>
      <c r="T605"/>
      <c r="U605"/>
      <c r="AB605"/>
      <c r="AC605"/>
      <c r="AJ605"/>
      <c r="AK605"/>
      <c r="AR605"/>
      <c r="AS605"/>
      <c r="AZ605"/>
      <c r="BA605"/>
    </row>
    <row r="606" spans="4:53" ht="15">
      <c r="D606"/>
      <c r="E606"/>
      <c r="L606"/>
      <c r="M606"/>
      <c r="T606"/>
      <c r="U606"/>
      <c r="AB606"/>
      <c r="AC606"/>
      <c r="AJ606"/>
      <c r="AK606"/>
      <c r="AR606"/>
      <c r="AS606"/>
      <c r="AZ606"/>
      <c r="BA606"/>
    </row>
    <row r="607" spans="4:53" ht="15">
      <c r="D607"/>
      <c r="E607"/>
      <c r="L607"/>
      <c r="M607"/>
      <c r="T607"/>
      <c r="U607"/>
      <c r="AB607"/>
      <c r="AC607"/>
      <c r="AJ607"/>
      <c r="AK607"/>
      <c r="AR607"/>
      <c r="AS607"/>
      <c r="AZ607"/>
      <c r="BA607"/>
    </row>
    <row r="608" spans="4:53" ht="15">
      <c r="D608"/>
      <c r="E608"/>
      <c r="L608"/>
      <c r="M608"/>
      <c r="T608"/>
      <c r="U608"/>
      <c r="AB608"/>
      <c r="AC608"/>
      <c r="AJ608"/>
      <c r="AK608"/>
      <c r="AR608"/>
      <c r="AS608"/>
      <c r="AZ608"/>
      <c r="BA608"/>
    </row>
    <row r="609" spans="4:53" ht="15">
      <c r="D609"/>
      <c r="E609"/>
      <c r="L609"/>
      <c r="M609"/>
      <c r="T609"/>
      <c r="U609"/>
      <c r="AB609"/>
      <c r="AC609"/>
      <c r="AJ609"/>
      <c r="AK609"/>
      <c r="AR609"/>
      <c r="AS609"/>
      <c r="AZ609"/>
      <c r="BA609"/>
    </row>
    <row r="610" spans="4:53" ht="15">
      <c r="D610"/>
      <c r="E610"/>
      <c r="L610"/>
      <c r="M610"/>
      <c r="T610"/>
      <c r="U610"/>
      <c r="AB610"/>
      <c r="AC610"/>
      <c r="AJ610"/>
      <c r="AK610"/>
      <c r="AR610"/>
      <c r="AS610"/>
      <c r="AZ610"/>
      <c r="BA610"/>
    </row>
    <row r="611" spans="4:53" ht="15">
      <c r="D611"/>
      <c r="E611"/>
      <c r="L611"/>
      <c r="M611"/>
      <c r="T611"/>
      <c r="U611"/>
      <c r="AB611"/>
      <c r="AC611"/>
      <c r="AJ611"/>
      <c r="AK611"/>
      <c r="AR611"/>
      <c r="AS611"/>
      <c r="AZ611"/>
      <c r="BA611"/>
    </row>
    <row r="612" spans="4:53" ht="15">
      <c r="D612"/>
      <c r="E612"/>
      <c r="L612"/>
      <c r="M612"/>
      <c r="T612"/>
      <c r="U612"/>
      <c r="AB612"/>
      <c r="AC612"/>
      <c r="AJ612"/>
      <c r="AK612"/>
      <c r="AR612"/>
      <c r="AS612"/>
      <c r="AZ612"/>
      <c r="BA612"/>
    </row>
    <row r="613" spans="4:53" ht="15">
      <c r="D613"/>
      <c r="E613"/>
      <c r="L613"/>
      <c r="M613"/>
      <c r="T613"/>
      <c r="U613"/>
      <c r="AB613"/>
      <c r="AC613"/>
      <c r="AJ613"/>
      <c r="AK613"/>
      <c r="AR613"/>
      <c r="AS613"/>
      <c r="AZ613"/>
      <c r="BA613"/>
    </row>
    <row r="614" spans="4:53" ht="15">
      <c r="D614"/>
      <c r="E614"/>
      <c r="L614"/>
      <c r="M614"/>
      <c r="T614"/>
      <c r="U614"/>
      <c r="AB614"/>
      <c r="AC614"/>
      <c r="AJ614"/>
      <c r="AK614"/>
      <c r="AR614"/>
      <c r="AS614"/>
      <c r="AZ614"/>
      <c r="BA614"/>
    </row>
    <row r="615" spans="4:53" ht="15">
      <c r="D615"/>
      <c r="E615"/>
      <c r="L615"/>
      <c r="M615"/>
      <c r="T615"/>
      <c r="U615"/>
      <c r="AB615"/>
      <c r="AC615"/>
      <c r="AJ615"/>
      <c r="AK615"/>
      <c r="AR615"/>
      <c r="AS615"/>
      <c r="AZ615"/>
      <c r="BA615"/>
    </row>
    <row r="616" spans="4:53" ht="15">
      <c r="D616"/>
      <c r="E616"/>
      <c r="L616"/>
      <c r="M616"/>
      <c r="T616"/>
      <c r="U616"/>
      <c r="AB616"/>
      <c r="AC616"/>
      <c r="AJ616"/>
      <c r="AK616"/>
      <c r="AR616"/>
      <c r="AS616"/>
      <c r="AZ616"/>
      <c r="BA616"/>
    </row>
    <row r="617" spans="4:53" ht="15">
      <c r="D617"/>
      <c r="E617"/>
      <c r="L617"/>
      <c r="M617"/>
      <c r="T617"/>
      <c r="U617"/>
      <c r="AB617"/>
      <c r="AC617"/>
      <c r="AJ617"/>
      <c r="AK617"/>
      <c r="AR617"/>
      <c r="AS617"/>
      <c r="AZ617"/>
      <c r="BA617"/>
    </row>
    <row r="618" spans="4:53" ht="15">
      <c r="D618"/>
      <c r="E618"/>
      <c r="L618"/>
      <c r="M618"/>
      <c r="T618"/>
      <c r="U618"/>
      <c r="AB618"/>
      <c r="AC618"/>
      <c r="AJ618"/>
      <c r="AK618"/>
      <c r="AR618"/>
      <c r="AS618"/>
      <c r="AZ618"/>
      <c r="BA618"/>
    </row>
    <row r="619" spans="4:53" ht="15">
      <c r="D619"/>
      <c r="E619"/>
      <c r="L619"/>
      <c r="M619"/>
      <c r="T619"/>
      <c r="U619"/>
      <c r="AB619"/>
      <c r="AC619"/>
      <c r="AJ619"/>
      <c r="AK619"/>
      <c r="AR619"/>
      <c r="AS619"/>
      <c r="AZ619"/>
      <c r="BA619"/>
    </row>
    <row r="620" spans="4:53" ht="15">
      <c r="D620"/>
      <c r="E620"/>
      <c r="L620"/>
      <c r="M620"/>
      <c r="T620"/>
      <c r="U620"/>
      <c r="AB620"/>
      <c r="AC620"/>
      <c r="AJ620"/>
      <c r="AK620"/>
      <c r="AR620"/>
      <c r="AS620"/>
      <c r="AZ620"/>
      <c r="BA620"/>
    </row>
    <row r="621" spans="4:53" ht="15">
      <c r="D621"/>
      <c r="E621"/>
      <c r="L621"/>
      <c r="M621"/>
      <c r="T621"/>
      <c r="U621"/>
      <c r="AB621"/>
      <c r="AC621"/>
      <c r="AJ621"/>
      <c r="AK621"/>
      <c r="AR621"/>
      <c r="AS621"/>
      <c r="AZ621"/>
      <c r="BA621"/>
    </row>
    <row r="622" spans="4:53" ht="15">
      <c r="D622"/>
      <c r="E622"/>
      <c r="L622"/>
      <c r="M622"/>
      <c r="T622"/>
      <c r="U622"/>
      <c r="AB622"/>
      <c r="AC622"/>
      <c r="AJ622"/>
      <c r="AK622"/>
      <c r="AR622"/>
      <c r="AS622"/>
      <c r="AZ622"/>
      <c r="BA622"/>
    </row>
    <row r="623" spans="4:53" ht="15">
      <c r="D623"/>
      <c r="E623"/>
      <c r="L623"/>
      <c r="M623"/>
      <c r="T623"/>
      <c r="U623"/>
      <c r="AB623"/>
      <c r="AC623"/>
      <c r="AJ623"/>
      <c r="AK623"/>
      <c r="AR623"/>
      <c r="AS623"/>
      <c r="AZ623"/>
      <c r="BA623"/>
    </row>
    <row r="624" spans="4:53" ht="15">
      <c r="D624"/>
      <c r="E624"/>
      <c r="L624"/>
      <c r="M624"/>
      <c r="T624"/>
      <c r="U624"/>
      <c r="AB624"/>
      <c r="AC624"/>
      <c r="AJ624"/>
      <c r="AK624"/>
      <c r="AR624"/>
      <c r="AS624"/>
      <c r="AZ624"/>
      <c r="BA624"/>
    </row>
    <row r="625" spans="4:53" ht="15">
      <c r="D625"/>
      <c r="E625"/>
      <c r="L625"/>
      <c r="M625"/>
      <c r="T625"/>
      <c r="U625"/>
      <c r="AB625"/>
      <c r="AC625"/>
      <c r="AJ625"/>
      <c r="AK625"/>
      <c r="AR625"/>
      <c r="AS625"/>
      <c r="AZ625"/>
      <c r="BA625"/>
    </row>
    <row r="626" spans="4:53" ht="15">
      <c r="D626"/>
      <c r="E626"/>
      <c r="L626"/>
      <c r="M626"/>
      <c r="T626"/>
      <c r="U626"/>
      <c r="AB626"/>
      <c r="AC626"/>
      <c r="AJ626"/>
      <c r="AK626"/>
      <c r="AR626"/>
      <c r="AS626"/>
      <c r="AZ626"/>
      <c r="BA626"/>
    </row>
    <row r="627" spans="4:53" ht="15">
      <c r="D627"/>
      <c r="E627"/>
      <c r="L627"/>
      <c r="M627"/>
      <c r="T627"/>
      <c r="U627"/>
      <c r="AB627"/>
      <c r="AC627"/>
      <c r="AJ627"/>
      <c r="AK627"/>
      <c r="AR627"/>
      <c r="AS627"/>
      <c r="AZ627"/>
      <c r="BA627"/>
    </row>
    <row r="628" spans="4:53" ht="15">
      <c r="D628"/>
      <c r="E628"/>
      <c r="L628"/>
      <c r="M628"/>
      <c r="T628"/>
      <c r="U628"/>
      <c r="AB628"/>
      <c r="AC628"/>
      <c r="AJ628"/>
      <c r="AK628"/>
      <c r="AR628"/>
      <c r="AS628"/>
      <c r="AZ628"/>
      <c r="BA628"/>
    </row>
    <row r="629" spans="4:53" ht="15">
      <c r="D629"/>
      <c r="E629"/>
      <c r="L629"/>
      <c r="M629"/>
      <c r="T629"/>
      <c r="U629"/>
      <c r="AB629"/>
      <c r="AC629"/>
      <c r="AJ629"/>
      <c r="AK629"/>
      <c r="AR629"/>
      <c r="AS629"/>
      <c r="AZ629"/>
      <c r="BA629"/>
    </row>
    <row r="630" spans="4:53" ht="15">
      <c r="D630"/>
      <c r="E630"/>
      <c r="L630"/>
      <c r="M630"/>
      <c r="T630"/>
      <c r="U630"/>
      <c r="AB630"/>
      <c r="AC630"/>
      <c r="AJ630"/>
      <c r="AK630"/>
      <c r="AR630"/>
      <c r="AS630"/>
      <c r="AZ630"/>
      <c r="BA630"/>
    </row>
    <row r="631" spans="4:53" ht="15">
      <c r="D631"/>
      <c r="E631"/>
      <c r="L631"/>
      <c r="M631"/>
      <c r="T631"/>
      <c r="U631"/>
      <c r="AB631"/>
      <c r="AC631"/>
      <c r="AJ631"/>
      <c r="AK631"/>
      <c r="AR631"/>
      <c r="AS631"/>
      <c r="AZ631"/>
      <c r="BA631"/>
    </row>
    <row r="632" spans="4:53" ht="15">
      <c r="D632"/>
      <c r="E632"/>
      <c r="L632"/>
      <c r="M632"/>
      <c r="T632"/>
      <c r="U632"/>
      <c r="AB632"/>
      <c r="AC632"/>
      <c r="AJ632"/>
      <c r="AK632"/>
      <c r="AR632"/>
      <c r="AS632"/>
      <c r="AZ632"/>
      <c r="BA632"/>
    </row>
    <row r="633" spans="4:53" ht="15">
      <c r="D633"/>
      <c r="E633"/>
      <c r="L633"/>
      <c r="M633"/>
      <c r="T633"/>
      <c r="U633"/>
      <c r="AB633"/>
      <c r="AC633"/>
      <c r="AJ633"/>
      <c r="AK633"/>
      <c r="AR633"/>
      <c r="AS633"/>
      <c r="AZ633"/>
      <c r="BA633"/>
    </row>
    <row r="634" spans="4:53" ht="15">
      <c r="D634"/>
      <c r="E634"/>
      <c r="L634"/>
      <c r="M634"/>
      <c r="T634"/>
      <c r="U634"/>
      <c r="AB634"/>
      <c r="AC634"/>
      <c r="AJ634"/>
      <c r="AK634"/>
      <c r="AR634"/>
      <c r="AS634"/>
      <c r="AZ634"/>
      <c r="BA634"/>
    </row>
    <row r="635" spans="4:53" ht="15">
      <c r="D635"/>
      <c r="E635"/>
      <c r="L635"/>
      <c r="M635"/>
      <c r="T635"/>
      <c r="U635"/>
      <c r="AB635"/>
      <c r="AC635"/>
      <c r="AJ635"/>
      <c r="AK635"/>
      <c r="AR635"/>
      <c r="AS635"/>
      <c r="AZ635"/>
      <c r="BA635"/>
    </row>
    <row r="636" spans="4:53" ht="15">
      <c r="D636"/>
      <c r="E636"/>
      <c r="L636"/>
      <c r="M636"/>
      <c r="T636"/>
      <c r="U636"/>
      <c r="AB636"/>
      <c r="AC636"/>
      <c r="AJ636"/>
      <c r="AK636"/>
      <c r="AR636"/>
      <c r="AS636"/>
      <c r="AZ636"/>
      <c r="BA636"/>
    </row>
    <row r="637" spans="4:53" ht="15">
      <c r="D637"/>
      <c r="E637"/>
      <c r="L637"/>
      <c r="M637"/>
      <c r="T637"/>
      <c r="U637"/>
      <c r="AB637"/>
      <c r="AC637"/>
      <c r="AJ637"/>
      <c r="AK637"/>
      <c r="AR637"/>
      <c r="AS637"/>
      <c r="AZ637"/>
      <c r="BA637"/>
    </row>
    <row r="638" spans="4:53" ht="15">
      <c r="D638"/>
      <c r="E638"/>
      <c r="L638"/>
      <c r="M638"/>
      <c r="T638"/>
      <c r="U638"/>
      <c r="AB638"/>
      <c r="AC638"/>
      <c r="AJ638"/>
      <c r="AK638"/>
      <c r="AR638"/>
      <c r="AS638"/>
      <c r="AZ638"/>
      <c r="BA638"/>
    </row>
    <row r="639" spans="4:53" ht="15">
      <c r="D639"/>
      <c r="E639"/>
      <c r="L639"/>
      <c r="M639"/>
      <c r="T639"/>
      <c r="U639"/>
      <c r="AB639"/>
      <c r="AC639"/>
      <c r="AJ639"/>
      <c r="AK639"/>
      <c r="AR639"/>
      <c r="AS639"/>
      <c r="AZ639"/>
      <c r="BA639"/>
    </row>
    <row r="640" spans="4:53" ht="15">
      <c r="D640"/>
      <c r="E640"/>
      <c r="L640"/>
      <c r="M640"/>
      <c r="T640"/>
      <c r="U640"/>
      <c r="AB640"/>
      <c r="AC640"/>
      <c r="AJ640"/>
      <c r="AK640"/>
      <c r="AR640"/>
      <c r="AS640"/>
      <c r="AZ640"/>
      <c r="BA640"/>
    </row>
    <row r="641" spans="4:53" ht="15">
      <c r="D641"/>
      <c r="E641"/>
      <c r="L641"/>
      <c r="M641"/>
      <c r="T641"/>
      <c r="U641"/>
      <c r="AB641"/>
      <c r="AC641"/>
      <c r="AJ641"/>
      <c r="AK641"/>
      <c r="AR641"/>
      <c r="AS641"/>
      <c r="AZ641"/>
      <c r="BA641"/>
    </row>
    <row r="642" spans="4:53" ht="15">
      <c r="D642"/>
      <c r="E642"/>
      <c r="L642"/>
      <c r="M642"/>
      <c r="T642"/>
      <c r="U642"/>
      <c r="AB642"/>
      <c r="AC642"/>
      <c r="AJ642"/>
      <c r="AK642"/>
      <c r="AR642"/>
      <c r="AS642"/>
      <c r="AZ642"/>
      <c r="BA642"/>
    </row>
    <row r="643" spans="4:53" ht="15">
      <c r="D643"/>
      <c r="E643"/>
      <c r="L643"/>
      <c r="M643"/>
      <c r="T643"/>
      <c r="U643"/>
      <c r="AB643"/>
      <c r="AC643"/>
      <c r="AJ643"/>
      <c r="AK643"/>
      <c r="AR643"/>
      <c r="AS643"/>
      <c r="AZ643"/>
      <c r="BA643"/>
    </row>
    <row r="644" spans="4:53" ht="15">
      <c r="D644"/>
      <c r="E644"/>
      <c r="L644"/>
      <c r="M644"/>
      <c r="T644"/>
      <c r="U644"/>
      <c r="AB644"/>
      <c r="AC644"/>
      <c r="AJ644"/>
      <c r="AK644"/>
      <c r="AR644"/>
      <c r="AS644"/>
      <c r="AZ644"/>
      <c r="BA644"/>
    </row>
    <row r="645" spans="4:53" ht="15">
      <c r="D645"/>
      <c r="E645"/>
      <c r="L645"/>
      <c r="M645"/>
      <c r="T645"/>
      <c r="U645"/>
      <c r="AB645"/>
      <c r="AC645"/>
      <c r="AJ645"/>
      <c r="AK645"/>
      <c r="AR645"/>
      <c r="AS645"/>
      <c r="AZ645"/>
      <c r="BA645"/>
    </row>
    <row r="646" spans="4:53" ht="15">
      <c r="D646"/>
      <c r="E646"/>
      <c r="L646"/>
      <c r="M646"/>
      <c r="T646"/>
      <c r="U646"/>
      <c r="AB646"/>
      <c r="AC646"/>
      <c r="AJ646"/>
      <c r="AK646"/>
      <c r="AR646"/>
      <c r="AS646"/>
      <c r="AZ646"/>
      <c r="BA646"/>
    </row>
    <row r="647" spans="4:53" ht="15">
      <c r="D647"/>
      <c r="E647"/>
      <c r="L647"/>
      <c r="M647"/>
      <c r="T647"/>
      <c r="U647"/>
      <c r="AB647"/>
      <c r="AC647"/>
      <c r="AJ647"/>
      <c r="AK647"/>
      <c r="AR647"/>
      <c r="AS647"/>
      <c r="AZ647"/>
      <c r="BA647"/>
    </row>
    <row r="648" spans="4:53" ht="15">
      <c r="D648"/>
      <c r="E648"/>
      <c r="L648"/>
      <c r="M648"/>
      <c r="T648"/>
      <c r="U648"/>
      <c r="AB648"/>
      <c r="AC648"/>
      <c r="AJ648"/>
      <c r="AK648"/>
      <c r="AR648"/>
      <c r="AS648"/>
      <c r="AZ648"/>
      <c r="BA648"/>
    </row>
    <row r="649" spans="4:53" ht="15">
      <c r="D649"/>
      <c r="E649"/>
      <c r="L649"/>
      <c r="M649"/>
      <c r="T649"/>
      <c r="U649"/>
      <c r="AB649"/>
      <c r="AC649"/>
      <c r="AJ649"/>
      <c r="AK649"/>
      <c r="AR649"/>
      <c r="AS649"/>
      <c r="AZ649"/>
      <c r="BA649"/>
    </row>
    <row r="650" spans="4:53" ht="15">
      <c r="D650"/>
      <c r="E650"/>
      <c r="L650"/>
      <c r="M650"/>
      <c r="T650"/>
      <c r="U650"/>
      <c r="AB650"/>
      <c r="AC650"/>
      <c r="AJ650"/>
      <c r="AK650"/>
      <c r="AR650"/>
      <c r="AS650"/>
      <c r="AZ650"/>
      <c r="BA650"/>
    </row>
    <row r="651" spans="4:53" ht="15">
      <c r="D651"/>
      <c r="E651"/>
      <c r="L651"/>
      <c r="M651"/>
      <c r="T651"/>
      <c r="U651"/>
      <c r="AB651"/>
      <c r="AC651"/>
      <c r="AJ651"/>
      <c r="AK651"/>
      <c r="AR651"/>
      <c r="AS651"/>
      <c r="AZ651"/>
      <c r="BA651"/>
    </row>
    <row r="652" spans="4:53" ht="15">
      <c r="D652"/>
      <c r="E652"/>
      <c r="L652"/>
      <c r="M652"/>
      <c r="T652"/>
      <c r="U652"/>
      <c r="AB652"/>
      <c r="AC652"/>
      <c r="AJ652"/>
      <c r="AK652"/>
      <c r="AR652"/>
      <c r="AS652"/>
      <c r="AZ652"/>
      <c r="BA652"/>
    </row>
    <row r="653" spans="4:53" ht="15">
      <c r="D653"/>
      <c r="E653"/>
      <c r="L653"/>
      <c r="M653"/>
      <c r="T653"/>
      <c r="U653"/>
      <c r="AB653"/>
      <c r="AC653"/>
      <c r="AJ653"/>
      <c r="AK653"/>
      <c r="AR653"/>
      <c r="AS653"/>
      <c r="AZ653"/>
      <c r="BA653"/>
    </row>
    <row r="654" spans="4:53" ht="15">
      <c r="D654"/>
      <c r="E654"/>
      <c r="L654"/>
      <c r="M654"/>
      <c r="T654"/>
      <c r="U654"/>
      <c r="AB654"/>
      <c r="AC654"/>
      <c r="AJ654"/>
      <c r="AK654"/>
      <c r="AR654"/>
      <c r="AS654"/>
      <c r="AZ654"/>
      <c r="BA654"/>
    </row>
    <row r="655" spans="4:53" ht="15">
      <c r="D655"/>
      <c r="E655"/>
      <c r="L655"/>
      <c r="M655"/>
      <c r="T655"/>
      <c r="U655"/>
      <c r="AB655"/>
      <c r="AC655"/>
      <c r="AJ655"/>
      <c r="AK655"/>
      <c r="AR655"/>
      <c r="AS655"/>
      <c r="AZ655"/>
      <c r="BA655"/>
    </row>
    <row r="656" spans="4:53" ht="15">
      <c r="D656"/>
      <c r="E656"/>
      <c r="L656"/>
      <c r="M656"/>
      <c r="T656"/>
      <c r="U656"/>
      <c r="AB656"/>
      <c r="AC656"/>
      <c r="AJ656"/>
      <c r="AK656"/>
      <c r="AR656"/>
      <c r="AS656"/>
      <c r="AZ656"/>
      <c r="BA656"/>
    </row>
    <row r="657" spans="4:53" ht="15">
      <c r="D657"/>
      <c r="E657"/>
      <c r="L657"/>
      <c r="M657"/>
      <c r="T657"/>
      <c r="U657"/>
      <c r="AB657"/>
      <c r="AC657"/>
      <c r="AJ657"/>
      <c r="AK657"/>
      <c r="AR657"/>
      <c r="AS657"/>
      <c r="AZ657"/>
      <c r="BA657"/>
    </row>
    <row r="658" spans="4:53" ht="15">
      <c r="D658"/>
      <c r="E658"/>
      <c r="L658"/>
      <c r="M658"/>
      <c r="T658"/>
      <c r="U658"/>
      <c r="AB658"/>
      <c r="AC658"/>
      <c r="AJ658"/>
      <c r="AK658"/>
      <c r="AR658"/>
      <c r="AS658"/>
      <c r="AZ658"/>
      <c r="BA658"/>
    </row>
    <row r="659" spans="4:53" ht="15">
      <c r="D659"/>
      <c r="E659"/>
      <c r="L659"/>
      <c r="M659"/>
      <c r="T659"/>
      <c r="U659"/>
      <c r="AB659"/>
      <c r="AC659"/>
      <c r="AJ659"/>
      <c r="AK659"/>
      <c r="AR659"/>
      <c r="AS659"/>
      <c r="AZ659"/>
      <c r="BA659"/>
    </row>
    <row r="660" spans="4:53" ht="15">
      <c r="D660"/>
      <c r="E660"/>
      <c r="L660"/>
      <c r="M660"/>
      <c r="T660"/>
      <c r="U660"/>
      <c r="AB660"/>
      <c r="AC660"/>
      <c r="AJ660"/>
      <c r="AK660"/>
      <c r="AR660"/>
      <c r="AS660"/>
      <c r="AZ660"/>
      <c r="BA660"/>
    </row>
    <row r="661" spans="4:53" ht="15">
      <c r="D661"/>
      <c r="E661"/>
      <c r="L661"/>
      <c r="M661"/>
      <c r="T661"/>
      <c r="U661"/>
      <c r="AB661"/>
      <c r="AC661"/>
      <c r="AJ661"/>
      <c r="AK661"/>
      <c r="AR661"/>
      <c r="AS661"/>
      <c r="AZ661"/>
      <c r="BA661"/>
    </row>
    <row r="662" spans="4:53" ht="15">
      <c r="D662"/>
      <c r="E662"/>
      <c r="L662"/>
      <c r="M662"/>
      <c r="T662"/>
      <c r="U662"/>
      <c r="AB662"/>
      <c r="AC662"/>
      <c r="AJ662"/>
      <c r="AK662"/>
      <c r="AR662"/>
      <c r="AS662"/>
      <c r="AZ662"/>
      <c r="BA662"/>
    </row>
    <row r="663" spans="4:53" ht="15">
      <c r="D663"/>
      <c r="E663"/>
      <c r="L663"/>
      <c r="M663"/>
      <c r="T663"/>
      <c r="U663"/>
      <c r="AB663"/>
      <c r="AC663"/>
      <c r="AJ663"/>
      <c r="AK663"/>
      <c r="AR663"/>
      <c r="AS663"/>
      <c r="AZ663"/>
      <c r="BA663"/>
    </row>
    <row r="664" spans="4:53" ht="15">
      <c r="D664"/>
      <c r="E664"/>
      <c r="L664"/>
      <c r="M664"/>
      <c r="T664"/>
      <c r="U664"/>
      <c r="AB664"/>
      <c r="AC664"/>
      <c r="AJ664"/>
      <c r="AK664"/>
      <c r="AR664"/>
      <c r="AS664"/>
      <c r="AZ664"/>
      <c r="BA664"/>
    </row>
    <row r="665" spans="4:53" ht="15">
      <c r="D665"/>
      <c r="E665"/>
      <c r="L665"/>
      <c r="M665"/>
      <c r="T665"/>
      <c r="U665"/>
      <c r="AB665"/>
      <c r="AC665"/>
      <c r="AJ665"/>
      <c r="AK665"/>
      <c r="AR665"/>
      <c r="AS665"/>
      <c r="AZ665"/>
      <c r="BA665"/>
    </row>
    <row r="666" spans="4:53" ht="15">
      <c r="D666"/>
      <c r="E666"/>
      <c r="L666"/>
      <c r="M666"/>
      <c r="T666"/>
      <c r="U666"/>
      <c r="AB666"/>
      <c r="AC666"/>
      <c r="AJ666"/>
      <c r="AK666"/>
      <c r="AR666"/>
      <c r="AS666"/>
      <c r="AZ666"/>
      <c r="BA666"/>
    </row>
    <row r="667" spans="4:53" ht="15">
      <c r="D667"/>
      <c r="E667"/>
      <c r="L667"/>
      <c r="M667"/>
      <c r="T667"/>
      <c r="U667"/>
      <c r="AB667"/>
      <c r="AC667"/>
      <c r="AJ667"/>
      <c r="AK667"/>
      <c r="AR667"/>
      <c r="AS667"/>
      <c r="AZ667"/>
      <c r="BA667"/>
    </row>
    <row r="668" spans="4:53" ht="15">
      <c r="D668"/>
      <c r="E668"/>
      <c r="L668"/>
      <c r="M668"/>
      <c r="T668"/>
      <c r="U668"/>
      <c r="AB668"/>
      <c r="AC668"/>
      <c r="AJ668"/>
      <c r="AK668"/>
      <c r="AR668"/>
      <c r="AS668"/>
      <c r="AZ668"/>
      <c r="BA668"/>
    </row>
    <row r="669" spans="4:53" ht="15">
      <c r="D669"/>
      <c r="E669"/>
      <c r="L669"/>
      <c r="M669"/>
      <c r="T669"/>
      <c r="U669"/>
      <c r="AB669"/>
      <c r="AC669"/>
      <c r="AJ669"/>
      <c r="AK669"/>
      <c r="AR669"/>
      <c r="AS669"/>
      <c r="AZ669"/>
      <c r="BA669"/>
    </row>
    <row r="670" spans="4:53" ht="15">
      <c r="D670"/>
      <c r="E670"/>
      <c r="L670"/>
      <c r="M670"/>
      <c r="T670"/>
      <c r="U670"/>
      <c r="AB670"/>
      <c r="AC670"/>
      <c r="AJ670"/>
      <c r="AK670"/>
      <c r="AR670"/>
      <c r="AS670"/>
      <c r="AZ670"/>
      <c r="BA670"/>
    </row>
    <row r="671" spans="4:53" ht="15">
      <c r="D671"/>
      <c r="E671"/>
      <c r="L671"/>
      <c r="M671"/>
      <c r="T671"/>
      <c r="U671"/>
      <c r="AB671"/>
      <c r="AC671"/>
      <c r="AJ671"/>
      <c r="AK671"/>
      <c r="AR671"/>
      <c r="AS671"/>
      <c r="AZ671"/>
      <c r="BA671"/>
    </row>
    <row r="672" spans="4:53" ht="15">
      <c r="D672"/>
      <c r="E672"/>
      <c r="L672"/>
      <c r="M672"/>
      <c r="T672"/>
      <c r="U672"/>
      <c r="AB672"/>
      <c r="AC672"/>
      <c r="AJ672"/>
      <c r="AK672"/>
      <c r="AR672"/>
      <c r="AS672"/>
      <c r="AZ672"/>
      <c r="BA672"/>
    </row>
    <row r="673" spans="4:53" ht="15">
      <c r="D673"/>
      <c r="E673"/>
      <c r="L673"/>
      <c r="M673"/>
      <c r="T673"/>
      <c r="U673"/>
      <c r="AB673"/>
      <c r="AC673"/>
      <c r="AJ673"/>
      <c r="AK673"/>
      <c r="AR673"/>
      <c r="AS673"/>
      <c r="AZ673"/>
      <c r="BA673"/>
    </row>
    <row r="674" spans="4:53" ht="15">
      <c r="D674"/>
      <c r="E674"/>
      <c r="L674"/>
      <c r="M674"/>
      <c r="T674"/>
      <c r="U674"/>
      <c r="AB674"/>
      <c r="AC674"/>
      <c r="AJ674"/>
      <c r="AK674"/>
      <c r="AR674"/>
      <c r="AS674"/>
      <c r="AZ674"/>
      <c r="BA674"/>
    </row>
    <row r="675" spans="4:53" ht="15">
      <c r="D675"/>
      <c r="E675"/>
      <c r="L675"/>
      <c r="M675"/>
      <c r="T675"/>
      <c r="U675"/>
      <c r="AB675"/>
      <c r="AC675"/>
      <c r="AJ675"/>
      <c r="AK675"/>
      <c r="AR675"/>
      <c r="AS675"/>
      <c r="AZ675"/>
      <c r="BA675"/>
    </row>
    <row r="676" spans="4:53" ht="15">
      <c r="D676"/>
      <c r="E676"/>
      <c r="L676"/>
      <c r="M676"/>
      <c r="T676"/>
      <c r="U676"/>
      <c r="AB676"/>
      <c r="AC676"/>
      <c r="AJ676"/>
      <c r="AK676"/>
      <c r="AR676"/>
      <c r="AS676"/>
      <c r="AZ676"/>
      <c r="BA676"/>
    </row>
    <row r="677" spans="4:53" ht="15">
      <c r="D677"/>
      <c r="E677"/>
      <c r="L677"/>
      <c r="M677"/>
      <c r="T677"/>
      <c r="U677"/>
      <c r="AB677"/>
      <c r="AC677"/>
      <c r="AJ677"/>
      <c r="AK677"/>
      <c r="AR677"/>
      <c r="AS677"/>
      <c r="AZ677"/>
      <c r="BA677"/>
    </row>
    <row r="678" spans="4:53" ht="15">
      <c r="D678"/>
      <c r="E678"/>
      <c r="L678"/>
      <c r="M678"/>
      <c r="T678"/>
      <c r="U678"/>
      <c r="AB678"/>
      <c r="AC678"/>
      <c r="AJ678"/>
      <c r="AK678"/>
      <c r="AR678"/>
      <c r="AS678"/>
      <c r="AZ678"/>
      <c r="BA678"/>
    </row>
    <row r="679" spans="4:53" ht="15">
      <c r="D679"/>
      <c r="E679"/>
      <c r="L679"/>
      <c r="M679"/>
      <c r="T679"/>
      <c r="U679"/>
      <c r="AB679"/>
      <c r="AC679"/>
      <c r="AJ679"/>
      <c r="AK679"/>
      <c r="AR679"/>
      <c r="AS679"/>
      <c r="AZ679"/>
      <c r="BA679"/>
    </row>
    <row r="680" spans="4:53" ht="15">
      <c r="D680"/>
      <c r="E680"/>
      <c r="L680"/>
      <c r="M680"/>
      <c r="T680"/>
      <c r="U680"/>
      <c r="AB680"/>
      <c r="AC680"/>
      <c r="AJ680"/>
      <c r="AK680"/>
      <c r="AR680"/>
      <c r="AS680"/>
      <c r="AZ680"/>
      <c r="BA680"/>
    </row>
    <row r="681" spans="4:53" ht="15">
      <c r="D681"/>
      <c r="E681"/>
      <c r="L681"/>
      <c r="M681"/>
      <c r="T681"/>
      <c r="U681"/>
      <c r="AB681"/>
      <c r="AC681"/>
      <c r="AJ681"/>
      <c r="AK681"/>
      <c r="AR681"/>
      <c r="AS681"/>
      <c r="AZ681"/>
      <c r="BA681"/>
    </row>
    <row r="682" spans="4:53" ht="15">
      <c r="D682"/>
      <c r="E682"/>
      <c r="L682"/>
      <c r="M682"/>
      <c r="T682"/>
      <c r="U682"/>
      <c r="AB682"/>
      <c r="AC682"/>
      <c r="AJ682"/>
      <c r="AK682"/>
      <c r="AR682"/>
      <c r="AS682"/>
      <c r="AZ682"/>
      <c r="BA682"/>
    </row>
    <row r="683" spans="4:53" ht="15">
      <c r="D683"/>
      <c r="E683"/>
      <c r="L683"/>
      <c r="M683"/>
      <c r="T683"/>
      <c r="U683"/>
      <c r="AB683"/>
      <c r="AC683"/>
      <c r="AJ683"/>
      <c r="AK683"/>
      <c r="AR683"/>
      <c r="AS683"/>
      <c r="AZ683"/>
      <c r="BA683"/>
    </row>
    <row r="684" spans="4:53" ht="15">
      <c r="D684"/>
      <c r="E684"/>
      <c r="L684"/>
      <c r="M684"/>
      <c r="T684"/>
      <c r="U684"/>
      <c r="AB684"/>
      <c r="AC684"/>
      <c r="AJ684"/>
      <c r="AK684"/>
      <c r="AR684"/>
      <c r="AS684"/>
      <c r="AZ684"/>
      <c r="BA684"/>
    </row>
    <row r="685" spans="4:53" ht="15">
      <c r="D685"/>
      <c r="E685"/>
      <c r="L685"/>
      <c r="M685"/>
      <c r="T685"/>
      <c r="U685"/>
      <c r="AB685"/>
      <c r="AC685"/>
      <c r="AJ685"/>
      <c r="AK685"/>
      <c r="AR685"/>
      <c r="AS685"/>
      <c r="AZ685"/>
      <c r="BA685"/>
    </row>
    <row r="686" spans="4:53" ht="15">
      <c r="D686"/>
      <c r="E686"/>
      <c r="L686"/>
      <c r="M686"/>
      <c r="T686"/>
      <c r="U686"/>
      <c r="AB686"/>
      <c r="AC686"/>
      <c r="AJ686"/>
      <c r="AK686"/>
      <c r="AR686"/>
      <c r="AS686"/>
      <c r="AZ686"/>
      <c r="BA686"/>
    </row>
    <row r="687" spans="4:53" ht="15">
      <c r="D687"/>
      <c r="E687"/>
      <c r="L687"/>
      <c r="M687"/>
      <c r="T687"/>
      <c r="U687"/>
      <c r="AB687"/>
      <c r="AC687"/>
      <c r="AJ687"/>
      <c r="AK687"/>
      <c r="AR687"/>
      <c r="AS687"/>
      <c r="AZ687"/>
      <c r="BA687"/>
    </row>
    <row r="688" spans="4:53" ht="15">
      <c r="D688"/>
      <c r="E688"/>
      <c r="L688"/>
      <c r="M688"/>
      <c r="T688"/>
      <c r="U688"/>
      <c r="AB688"/>
      <c r="AC688"/>
      <c r="AJ688"/>
      <c r="AK688"/>
      <c r="AR688"/>
      <c r="AS688"/>
      <c r="AZ688"/>
      <c r="BA688"/>
    </row>
    <row r="689" spans="4:53" ht="15">
      <c r="D689"/>
      <c r="E689"/>
      <c r="L689"/>
      <c r="M689"/>
      <c r="T689"/>
      <c r="U689"/>
      <c r="AB689"/>
      <c r="AC689"/>
      <c r="AJ689"/>
      <c r="AK689"/>
      <c r="AR689"/>
      <c r="AS689"/>
      <c r="AZ689"/>
      <c r="BA689"/>
    </row>
    <row r="690" spans="4:53" ht="15">
      <c r="D690"/>
      <c r="E690"/>
      <c r="L690"/>
      <c r="M690"/>
      <c r="T690"/>
      <c r="U690"/>
      <c r="AB690"/>
      <c r="AC690"/>
      <c r="AJ690"/>
      <c r="AK690"/>
      <c r="AR690"/>
      <c r="AS690"/>
      <c r="AZ690"/>
      <c r="BA690"/>
    </row>
    <row r="691" spans="4:53" ht="15">
      <c r="D691"/>
      <c r="E691"/>
      <c r="L691"/>
      <c r="M691"/>
      <c r="T691"/>
      <c r="U691"/>
      <c r="AB691"/>
      <c r="AC691"/>
      <c r="AJ691"/>
      <c r="AK691"/>
      <c r="AR691"/>
      <c r="AS691"/>
      <c r="AZ691"/>
      <c r="BA691"/>
    </row>
    <row r="692" spans="4:53" ht="15">
      <c r="D692"/>
      <c r="E692"/>
      <c r="L692"/>
      <c r="M692"/>
      <c r="T692"/>
      <c r="U692"/>
      <c r="AB692"/>
      <c r="AC692"/>
      <c r="AJ692"/>
      <c r="AK692"/>
      <c r="AR692"/>
      <c r="AS692"/>
      <c r="AZ692"/>
      <c r="BA692"/>
    </row>
    <row r="693" spans="4:53" ht="15">
      <c r="D693"/>
      <c r="E693"/>
      <c r="L693"/>
      <c r="M693"/>
      <c r="T693"/>
      <c r="U693"/>
      <c r="AB693"/>
      <c r="AC693"/>
      <c r="AJ693"/>
      <c r="AK693"/>
      <c r="AR693"/>
      <c r="AS693"/>
      <c r="AZ693"/>
      <c r="BA693"/>
    </row>
    <row r="694" spans="4:53" ht="15">
      <c r="D694"/>
      <c r="E694"/>
      <c r="L694"/>
      <c r="M694"/>
      <c r="T694"/>
      <c r="U694"/>
      <c r="AB694"/>
      <c r="AC694"/>
      <c r="AJ694"/>
      <c r="AK694"/>
      <c r="AR694"/>
      <c r="AS694"/>
      <c r="AZ694"/>
      <c r="BA694"/>
    </row>
    <row r="695" spans="4:53" ht="15">
      <c r="D695"/>
      <c r="E695"/>
      <c r="L695"/>
      <c r="M695"/>
      <c r="T695"/>
      <c r="U695"/>
      <c r="AB695"/>
      <c r="AC695"/>
      <c r="AJ695"/>
      <c r="AK695"/>
      <c r="AR695"/>
      <c r="AS695"/>
      <c r="AZ695"/>
      <c r="BA695"/>
    </row>
    <row r="696" spans="4:53" ht="15">
      <c r="D696"/>
      <c r="E696"/>
      <c r="L696"/>
      <c r="M696"/>
      <c r="T696"/>
      <c r="U696"/>
      <c r="AB696"/>
      <c r="AC696"/>
      <c r="AJ696"/>
      <c r="AK696"/>
      <c r="AR696"/>
      <c r="AS696"/>
      <c r="AZ696"/>
      <c r="BA696"/>
    </row>
    <row r="697" spans="4:53" ht="15">
      <c r="D697"/>
      <c r="E697"/>
      <c r="L697"/>
      <c r="M697"/>
      <c r="T697"/>
      <c r="U697"/>
      <c r="AB697"/>
      <c r="AC697"/>
      <c r="AJ697"/>
      <c r="AK697"/>
      <c r="AR697"/>
      <c r="AS697"/>
      <c r="AZ697"/>
      <c r="BA697"/>
    </row>
    <row r="698" spans="4:53" ht="15">
      <c r="D698"/>
      <c r="E698"/>
      <c r="L698"/>
      <c r="M698"/>
      <c r="T698"/>
      <c r="U698"/>
      <c r="AB698"/>
      <c r="AC698"/>
      <c r="AJ698"/>
      <c r="AK698"/>
      <c r="AR698"/>
      <c r="AS698"/>
      <c r="AZ698"/>
      <c r="BA698"/>
    </row>
    <row r="699" spans="4:53" ht="15">
      <c r="D699"/>
      <c r="E699"/>
      <c r="L699"/>
      <c r="M699"/>
      <c r="T699"/>
      <c r="U699"/>
      <c r="AB699"/>
      <c r="AC699"/>
      <c r="AJ699"/>
      <c r="AK699"/>
      <c r="AR699"/>
      <c r="AS699"/>
      <c r="AZ699"/>
      <c r="BA699"/>
    </row>
    <row r="700" spans="4:53" ht="15">
      <c r="D700"/>
      <c r="E700"/>
      <c r="L700"/>
      <c r="M700"/>
      <c r="T700"/>
      <c r="U700"/>
      <c r="AB700"/>
      <c r="AC700"/>
      <c r="AJ700"/>
      <c r="AK700"/>
      <c r="AR700"/>
      <c r="AS700"/>
      <c r="AZ700"/>
      <c r="BA700"/>
    </row>
    <row r="701" spans="4:53" ht="15">
      <c r="D701"/>
      <c r="E701"/>
      <c r="L701"/>
      <c r="M701"/>
      <c r="T701"/>
      <c r="U701"/>
      <c r="AB701"/>
      <c r="AC701"/>
      <c r="AJ701"/>
      <c r="AK701"/>
      <c r="AR701"/>
      <c r="AS701"/>
      <c r="AZ701"/>
      <c r="BA701"/>
    </row>
    <row r="702" spans="4:53" ht="15">
      <c r="D702"/>
      <c r="E702"/>
      <c r="L702"/>
      <c r="M702"/>
      <c r="T702"/>
      <c r="U702"/>
      <c r="AB702"/>
      <c r="AC702"/>
      <c r="AJ702"/>
      <c r="AK702"/>
      <c r="AR702"/>
      <c r="AS702"/>
      <c r="AZ702"/>
      <c r="BA702"/>
    </row>
    <row r="703" spans="4:53" ht="15">
      <c r="D703"/>
      <c r="E703"/>
      <c r="L703"/>
      <c r="M703"/>
      <c r="T703"/>
      <c r="U703"/>
      <c r="AB703"/>
      <c r="AC703"/>
      <c r="AJ703"/>
      <c r="AK703"/>
      <c r="AR703"/>
      <c r="AS703"/>
      <c r="AZ703"/>
      <c r="BA703"/>
    </row>
    <row r="704" spans="4:53" ht="15">
      <c r="D704"/>
      <c r="E704"/>
      <c r="L704"/>
      <c r="M704"/>
      <c r="T704"/>
      <c r="U704"/>
      <c r="AB704"/>
      <c r="AC704"/>
      <c r="AJ704"/>
      <c r="AK704"/>
      <c r="AR704"/>
      <c r="AS704"/>
      <c r="AZ704"/>
      <c r="BA704"/>
    </row>
    <row r="705" spans="4:53" ht="15">
      <c r="D705"/>
      <c r="E705"/>
      <c r="L705"/>
      <c r="M705"/>
      <c r="T705"/>
      <c r="U705"/>
      <c r="AB705"/>
      <c r="AC705"/>
      <c r="AJ705"/>
      <c r="AK705"/>
      <c r="AR705"/>
      <c r="AS705"/>
      <c r="AZ705"/>
      <c r="BA705"/>
    </row>
    <row r="706" spans="4:53" ht="15">
      <c r="D706"/>
      <c r="E706"/>
      <c r="L706"/>
      <c r="M706"/>
      <c r="T706"/>
      <c r="U706"/>
      <c r="AB706"/>
      <c r="AC706"/>
      <c r="AJ706"/>
      <c r="AK706"/>
      <c r="AR706"/>
      <c r="AS706"/>
      <c r="AZ706"/>
      <c r="BA706"/>
    </row>
    <row r="707" spans="4:53" ht="15">
      <c r="D707"/>
      <c r="E707"/>
      <c r="L707"/>
      <c r="M707"/>
      <c r="T707"/>
      <c r="U707"/>
      <c r="AB707"/>
      <c r="AC707"/>
      <c r="AJ707"/>
      <c r="AK707"/>
      <c r="AR707"/>
      <c r="AS707"/>
      <c r="AZ707"/>
      <c r="BA707"/>
    </row>
    <row r="708" spans="4:53" ht="15">
      <c r="D708"/>
      <c r="E708"/>
      <c r="L708"/>
      <c r="M708"/>
      <c r="T708"/>
      <c r="U708"/>
      <c r="AB708"/>
      <c r="AC708"/>
      <c r="AJ708"/>
      <c r="AK708"/>
      <c r="AR708"/>
      <c r="AS708"/>
      <c r="AZ708"/>
      <c r="BA708"/>
    </row>
    <row r="709" spans="4:53" ht="15">
      <c r="D709"/>
      <c r="E709"/>
      <c r="L709"/>
      <c r="M709"/>
      <c r="T709"/>
      <c r="U709"/>
      <c r="AB709"/>
      <c r="AC709"/>
      <c r="AJ709"/>
      <c r="AK709"/>
      <c r="AR709"/>
      <c r="AS709"/>
      <c r="AZ709"/>
      <c r="BA709"/>
    </row>
    <row r="710" spans="4:53" ht="15">
      <c r="D710"/>
      <c r="E710"/>
      <c r="L710"/>
      <c r="M710"/>
      <c r="T710"/>
      <c r="U710"/>
      <c r="AB710"/>
      <c r="AC710"/>
      <c r="AJ710"/>
      <c r="AK710"/>
      <c r="AR710"/>
      <c r="AS710"/>
      <c r="AZ710"/>
      <c r="BA710"/>
    </row>
    <row r="711" spans="4:53" ht="15">
      <c r="D711"/>
      <c r="E711"/>
      <c r="L711"/>
      <c r="M711"/>
      <c r="T711"/>
      <c r="U711"/>
      <c r="AB711"/>
      <c r="AC711"/>
      <c r="AJ711"/>
      <c r="AK711"/>
      <c r="AR711"/>
      <c r="AS711"/>
      <c r="AZ711"/>
      <c r="BA711"/>
    </row>
    <row r="712" spans="4:53" ht="15">
      <c r="D712"/>
      <c r="E712"/>
      <c r="L712"/>
      <c r="M712"/>
      <c r="T712"/>
      <c r="U712"/>
      <c r="AB712"/>
      <c r="AC712"/>
      <c r="AJ712"/>
      <c r="AK712"/>
      <c r="AR712"/>
      <c r="AS712"/>
      <c r="AZ712"/>
      <c r="BA712"/>
    </row>
    <row r="713" spans="4:53" ht="15">
      <c r="D713"/>
      <c r="E713"/>
      <c r="L713"/>
      <c r="M713"/>
      <c r="T713"/>
      <c r="U713"/>
      <c r="AB713"/>
      <c r="AC713"/>
      <c r="AJ713"/>
      <c r="AK713"/>
      <c r="AR713"/>
      <c r="AS713"/>
      <c r="AZ713"/>
      <c r="BA713"/>
    </row>
    <row r="714" spans="4:53" ht="15">
      <c r="D714"/>
      <c r="E714"/>
      <c r="L714"/>
      <c r="M714"/>
      <c r="T714"/>
      <c r="U714"/>
      <c r="AB714"/>
      <c r="AC714"/>
      <c r="AJ714"/>
      <c r="AK714"/>
      <c r="AR714"/>
      <c r="AS714"/>
      <c r="AZ714"/>
      <c r="BA714"/>
    </row>
    <row r="715" spans="4:53" ht="15">
      <c r="D715"/>
      <c r="E715"/>
      <c r="L715"/>
      <c r="M715"/>
      <c r="T715"/>
      <c r="U715"/>
      <c r="AB715"/>
      <c r="AC715"/>
      <c r="AJ715"/>
      <c r="AK715"/>
      <c r="AR715"/>
      <c r="AS715"/>
      <c r="AZ715"/>
      <c r="BA715"/>
    </row>
    <row r="716" spans="4:53" ht="15">
      <c r="D716"/>
      <c r="E716"/>
      <c r="L716"/>
      <c r="M716"/>
      <c r="T716"/>
      <c r="U716"/>
      <c r="AB716"/>
      <c r="AC716"/>
      <c r="AJ716"/>
      <c r="AK716"/>
      <c r="AR716"/>
      <c r="AS716"/>
      <c r="AZ716"/>
      <c r="BA716"/>
    </row>
    <row r="717" spans="4:53" ht="15">
      <c r="D717"/>
      <c r="E717"/>
      <c r="L717"/>
      <c r="M717"/>
      <c r="T717"/>
      <c r="U717"/>
      <c r="AB717"/>
      <c r="AC717"/>
      <c r="AJ717"/>
      <c r="AK717"/>
      <c r="AR717"/>
      <c r="AS717"/>
      <c r="AZ717"/>
      <c r="BA717"/>
    </row>
    <row r="718" spans="4:53" ht="15">
      <c r="D718"/>
      <c r="E718"/>
      <c r="L718"/>
      <c r="M718"/>
      <c r="T718"/>
      <c r="U718"/>
      <c r="AB718"/>
      <c r="AC718"/>
      <c r="AJ718"/>
      <c r="AK718"/>
      <c r="AR718"/>
      <c r="AS718"/>
      <c r="AZ718"/>
      <c r="BA718"/>
    </row>
    <row r="719" spans="4:53" ht="15">
      <c r="D719"/>
      <c r="E719"/>
      <c r="L719"/>
      <c r="M719"/>
      <c r="T719"/>
      <c r="U719"/>
      <c r="AB719"/>
      <c r="AC719"/>
      <c r="AJ719"/>
      <c r="AK719"/>
      <c r="AR719"/>
      <c r="AS719"/>
      <c r="AZ719"/>
      <c r="BA719"/>
    </row>
    <row r="720" spans="4:53" ht="15">
      <c r="D720"/>
      <c r="E720"/>
      <c r="L720"/>
      <c r="M720"/>
      <c r="T720"/>
      <c r="U720"/>
      <c r="AB720"/>
      <c r="AC720"/>
      <c r="AJ720"/>
      <c r="AK720"/>
      <c r="AR720"/>
      <c r="AS720"/>
      <c r="AZ720"/>
      <c r="BA720"/>
    </row>
    <row r="721" spans="4:53" ht="15">
      <c r="D721"/>
      <c r="E721"/>
      <c r="L721"/>
      <c r="M721"/>
      <c r="T721"/>
      <c r="U721"/>
      <c r="AB721"/>
      <c r="AC721"/>
      <c r="AJ721"/>
      <c r="AK721"/>
      <c r="AR721"/>
      <c r="AS721"/>
      <c r="AZ721"/>
      <c r="BA721"/>
    </row>
    <row r="722" spans="4:53" ht="15">
      <c r="D722"/>
      <c r="E722"/>
      <c r="L722"/>
      <c r="M722"/>
      <c r="T722"/>
      <c r="U722"/>
      <c r="AB722"/>
      <c r="AC722"/>
      <c r="AJ722"/>
      <c r="AK722"/>
      <c r="AR722"/>
      <c r="AS722"/>
      <c r="AZ722"/>
      <c r="BA722"/>
    </row>
    <row r="723" spans="4:53" ht="15">
      <c r="D723"/>
      <c r="E723"/>
      <c r="L723"/>
      <c r="M723"/>
      <c r="T723"/>
      <c r="U723"/>
      <c r="AB723"/>
      <c r="AC723"/>
      <c r="AJ723"/>
      <c r="AK723"/>
      <c r="AR723"/>
      <c r="AS723"/>
      <c r="AZ723"/>
      <c r="BA723"/>
    </row>
    <row r="724" spans="4:53" ht="15">
      <c r="D724"/>
      <c r="E724"/>
      <c r="L724"/>
      <c r="M724"/>
      <c r="T724"/>
      <c r="U724"/>
      <c r="AB724"/>
      <c r="AC724"/>
      <c r="AJ724"/>
      <c r="AK724"/>
      <c r="AR724"/>
      <c r="AS724"/>
      <c r="AZ724"/>
      <c r="BA724"/>
    </row>
    <row r="725" spans="4:53" ht="15">
      <c r="D725"/>
      <c r="E725"/>
      <c r="L725"/>
      <c r="M725"/>
      <c r="T725"/>
      <c r="U725"/>
      <c r="AB725"/>
      <c r="AC725"/>
      <c r="AJ725"/>
      <c r="AK725"/>
      <c r="AR725"/>
      <c r="AS725"/>
      <c r="AZ725"/>
      <c r="BA725"/>
    </row>
    <row r="726" spans="4:53" ht="15">
      <c r="D726"/>
      <c r="E726"/>
      <c r="L726"/>
      <c r="M726"/>
      <c r="T726"/>
      <c r="U726"/>
      <c r="AB726"/>
      <c r="AC726"/>
      <c r="AJ726"/>
      <c r="AK726"/>
      <c r="AR726"/>
      <c r="AS726"/>
      <c r="AZ726"/>
      <c r="BA726"/>
    </row>
    <row r="727" spans="4:53" ht="15">
      <c r="D727"/>
      <c r="E727"/>
      <c r="L727"/>
      <c r="M727"/>
      <c r="T727"/>
      <c r="U727"/>
      <c r="AB727"/>
      <c r="AC727"/>
      <c r="AJ727"/>
      <c r="AK727"/>
      <c r="AR727"/>
      <c r="AS727"/>
      <c r="AZ727"/>
      <c r="BA727"/>
    </row>
    <row r="728" spans="4:53" ht="15">
      <c r="D728"/>
      <c r="E728"/>
      <c r="L728"/>
      <c r="M728"/>
      <c r="T728"/>
      <c r="U728"/>
      <c r="AB728"/>
      <c r="AC728"/>
      <c r="AJ728"/>
      <c r="AK728"/>
      <c r="AR728"/>
      <c r="AS728"/>
      <c r="AZ728"/>
      <c r="BA728"/>
    </row>
    <row r="729" spans="4:53" ht="15">
      <c r="D729"/>
      <c r="E729"/>
      <c r="L729"/>
      <c r="M729"/>
      <c r="T729"/>
      <c r="U729"/>
      <c r="AB729"/>
      <c r="AC729"/>
      <c r="AJ729"/>
      <c r="AK729"/>
      <c r="AR729"/>
      <c r="AS729"/>
      <c r="AZ729"/>
      <c r="BA729"/>
    </row>
    <row r="730" spans="4:53" ht="15">
      <c r="D730"/>
      <c r="E730"/>
      <c r="L730"/>
      <c r="M730"/>
      <c r="T730"/>
      <c r="U730"/>
      <c r="AB730"/>
      <c r="AC730"/>
      <c r="AJ730"/>
      <c r="AK730"/>
      <c r="AR730"/>
      <c r="AS730"/>
      <c r="AZ730"/>
      <c r="BA730"/>
    </row>
    <row r="731" spans="4:53" ht="15">
      <c r="D731"/>
      <c r="E731"/>
      <c r="L731"/>
      <c r="M731"/>
      <c r="T731"/>
      <c r="U731"/>
      <c r="AB731"/>
      <c r="AC731"/>
      <c r="AJ731"/>
      <c r="AK731"/>
      <c r="AR731"/>
      <c r="AS731"/>
      <c r="AZ731"/>
      <c r="BA731"/>
    </row>
    <row r="732" spans="4:53" ht="15">
      <c r="D732"/>
      <c r="E732"/>
      <c r="L732"/>
      <c r="M732"/>
      <c r="T732"/>
      <c r="U732"/>
      <c r="AB732"/>
      <c r="AC732"/>
      <c r="AJ732"/>
      <c r="AK732"/>
      <c r="AR732"/>
      <c r="AS732"/>
      <c r="AZ732"/>
      <c r="BA732"/>
    </row>
    <row r="733" spans="4:53" ht="15">
      <c r="D733"/>
      <c r="E733"/>
      <c r="L733"/>
      <c r="M733"/>
      <c r="T733"/>
      <c r="U733"/>
      <c r="AB733"/>
      <c r="AC733"/>
      <c r="AJ733"/>
      <c r="AK733"/>
      <c r="AR733"/>
      <c r="AS733"/>
      <c r="AZ733"/>
      <c r="BA733"/>
    </row>
    <row r="734" spans="4:53" ht="15">
      <c r="D734"/>
      <c r="E734"/>
      <c r="L734"/>
      <c r="M734"/>
      <c r="T734"/>
      <c r="U734"/>
      <c r="AB734"/>
      <c r="AC734"/>
      <c r="AJ734"/>
      <c r="AK734"/>
      <c r="AR734"/>
      <c r="AS734"/>
      <c r="AZ734"/>
      <c r="BA734"/>
    </row>
    <row r="735" spans="4:53" ht="15">
      <c r="D735"/>
      <c r="E735"/>
      <c r="L735"/>
      <c r="M735"/>
      <c r="T735"/>
      <c r="U735"/>
      <c r="AB735"/>
      <c r="AC735"/>
      <c r="AJ735"/>
      <c r="AK735"/>
      <c r="AR735"/>
      <c r="AS735"/>
      <c r="AZ735"/>
      <c r="BA735"/>
    </row>
    <row r="736" spans="4:53" ht="15">
      <c r="D736"/>
      <c r="E736"/>
      <c r="L736"/>
      <c r="M736"/>
      <c r="T736"/>
      <c r="U736"/>
      <c r="AB736"/>
      <c r="AC736"/>
      <c r="AJ736"/>
      <c r="AK736"/>
      <c r="AR736"/>
      <c r="AS736"/>
      <c r="AZ736"/>
      <c r="BA736"/>
    </row>
    <row r="737" spans="4:53" ht="15">
      <c r="D737"/>
      <c r="E737"/>
      <c r="L737"/>
      <c r="M737"/>
      <c r="T737"/>
      <c r="U737"/>
      <c r="AB737"/>
      <c r="AC737"/>
      <c r="AJ737"/>
      <c r="AK737"/>
      <c r="AR737"/>
      <c r="AS737"/>
      <c r="AZ737"/>
      <c r="BA737"/>
    </row>
    <row r="738" spans="4:53" ht="15">
      <c r="D738"/>
      <c r="E738"/>
      <c r="L738"/>
      <c r="M738"/>
      <c r="T738"/>
      <c r="U738"/>
      <c r="AB738"/>
      <c r="AC738"/>
      <c r="AJ738"/>
      <c r="AK738"/>
      <c r="AR738"/>
      <c r="AS738"/>
      <c r="AZ738"/>
      <c r="BA738"/>
    </row>
    <row r="739" spans="4:53" ht="15">
      <c r="D739"/>
      <c r="E739"/>
      <c r="L739"/>
      <c r="M739"/>
      <c r="T739"/>
      <c r="U739"/>
      <c r="AB739"/>
      <c r="AC739"/>
      <c r="AJ739"/>
      <c r="AK739"/>
      <c r="AR739"/>
      <c r="AS739"/>
      <c r="AZ739"/>
      <c r="BA739"/>
    </row>
    <row r="740" spans="4:53" ht="15">
      <c r="D740"/>
      <c r="E740"/>
      <c r="L740"/>
      <c r="M740"/>
      <c r="T740"/>
      <c r="U740"/>
      <c r="AB740"/>
      <c r="AC740"/>
      <c r="AJ740"/>
      <c r="AK740"/>
      <c r="AR740"/>
      <c r="AS740"/>
      <c r="AZ740"/>
      <c r="BA740"/>
    </row>
    <row r="741" spans="4:53" ht="15">
      <c r="D741"/>
      <c r="E741"/>
      <c r="L741"/>
      <c r="M741"/>
      <c r="T741"/>
      <c r="U741"/>
      <c r="AB741"/>
      <c r="AC741"/>
      <c r="AJ741"/>
      <c r="AK741"/>
      <c r="AR741"/>
      <c r="AS741"/>
      <c r="AZ741"/>
      <c r="BA741"/>
    </row>
    <row r="742" spans="4:53" ht="15">
      <c r="D742"/>
      <c r="E742"/>
      <c r="L742"/>
      <c r="M742"/>
      <c r="T742"/>
      <c r="U742"/>
      <c r="AB742"/>
      <c r="AC742"/>
      <c r="AJ742"/>
      <c r="AK742"/>
      <c r="AR742"/>
      <c r="AS742"/>
      <c r="AZ742"/>
      <c r="BA742"/>
    </row>
    <row r="743" spans="4:53" ht="15">
      <c r="D743"/>
      <c r="E743"/>
      <c r="L743"/>
      <c r="M743"/>
      <c r="T743"/>
      <c r="U743"/>
      <c r="AB743"/>
      <c r="AC743"/>
      <c r="AJ743"/>
      <c r="AK743"/>
      <c r="AR743"/>
      <c r="AS743"/>
      <c r="AZ743"/>
      <c r="BA743"/>
    </row>
    <row r="744" spans="4:53" ht="15">
      <c r="D744"/>
      <c r="E744"/>
      <c r="L744"/>
      <c r="M744"/>
      <c r="T744"/>
      <c r="U744"/>
      <c r="AB744"/>
      <c r="AC744"/>
      <c r="AJ744"/>
      <c r="AK744"/>
      <c r="AR744"/>
      <c r="AS744"/>
      <c r="AZ744"/>
      <c r="BA744"/>
    </row>
    <row r="745" spans="4:53" ht="15">
      <c r="D745"/>
      <c r="E745"/>
      <c r="L745"/>
      <c r="M745"/>
      <c r="T745"/>
      <c r="U745"/>
      <c r="AB745"/>
      <c r="AC745"/>
      <c r="AJ745"/>
      <c r="AK745"/>
      <c r="AR745"/>
      <c r="AS745"/>
      <c r="AZ745"/>
      <c r="BA745"/>
    </row>
    <row r="746" spans="4:53" ht="15">
      <c r="D746"/>
      <c r="E746"/>
      <c r="L746"/>
      <c r="M746"/>
      <c r="T746"/>
      <c r="U746"/>
      <c r="AB746"/>
      <c r="AC746"/>
      <c r="AJ746"/>
      <c r="AK746"/>
      <c r="AR746"/>
      <c r="AS746"/>
      <c r="AZ746"/>
      <c r="BA746"/>
    </row>
    <row r="747" spans="4:53" ht="15">
      <c r="D747"/>
      <c r="E747"/>
      <c r="L747"/>
      <c r="M747"/>
      <c r="T747"/>
      <c r="U747"/>
      <c r="AB747"/>
      <c r="AC747"/>
      <c r="AJ747"/>
      <c r="AK747"/>
      <c r="AR747"/>
      <c r="AS747"/>
      <c r="AZ747"/>
      <c r="BA747"/>
    </row>
    <row r="748" spans="4:53" ht="15">
      <c r="D748"/>
      <c r="E748"/>
      <c r="L748"/>
      <c r="M748"/>
      <c r="T748"/>
      <c r="U748"/>
      <c r="AB748"/>
      <c r="AC748"/>
      <c r="AJ748"/>
      <c r="AK748"/>
      <c r="AR748"/>
      <c r="AS748"/>
      <c r="AZ748"/>
      <c r="BA748"/>
    </row>
    <row r="749" spans="4:53" ht="15">
      <c r="D749"/>
      <c r="E749"/>
      <c r="L749"/>
      <c r="M749"/>
      <c r="T749"/>
      <c r="U749"/>
      <c r="AB749"/>
      <c r="AC749"/>
      <c r="AJ749"/>
      <c r="AK749"/>
      <c r="AR749"/>
      <c r="AS749"/>
      <c r="AZ749"/>
      <c r="BA749"/>
    </row>
    <row r="750" spans="4:53" ht="15">
      <c r="D750"/>
      <c r="E750"/>
      <c r="L750"/>
      <c r="M750"/>
      <c r="T750"/>
      <c r="U750"/>
      <c r="AB750"/>
      <c r="AC750"/>
      <c r="AJ750"/>
      <c r="AK750"/>
      <c r="AR750"/>
      <c r="AS750"/>
      <c r="AZ750"/>
      <c r="BA750"/>
    </row>
    <row r="751" spans="4:53" ht="15">
      <c r="D751"/>
      <c r="E751"/>
      <c r="L751"/>
      <c r="M751"/>
      <c r="T751"/>
      <c r="U751"/>
      <c r="AB751"/>
      <c r="AC751"/>
      <c r="AJ751"/>
      <c r="AK751"/>
      <c r="AR751"/>
      <c r="AS751"/>
      <c r="AZ751"/>
      <c r="BA751"/>
    </row>
    <row r="752" spans="4:53" ht="15">
      <c r="D752"/>
      <c r="E752"/>
      <c r="L752"/>
      <c r="M752"/>
      <c r="T752"/>
      <c r="U752"/>
      <c r="AB752"/>
      <c r="AC752"/>
      <c r="AJ752"/>
      <c r="AK752"/>
      <c r="AR752"/>
      <c r="AS752"/>
      <c r="AZ752"/>
      <c r="BA752"/>
    </row>
    <row r="753" spans="4:53" ht="15">
      <c r="D753"/>
      <c r="E753"/>
      <c r="L753"/>
      <c r="M753"/>
      <c r="T753"/>
      <c r="U753"/>
      <c r="AB753"/>
      <c r="AC753"/>
      <c r="AJ753"/>
      <c r="AK753"/>
      <c r="AR753"/>
      <c r="AS753"/>
      <c r="AZ753"/>
      <c r="BA753"/>
    </row>
    <row r="754" spans="4:53" ht="15">
      <c r="D754"/>
      <c r="E754"/>
      <c r="L754"/>
      <c r="M754"/>
      <c r="T754"/>
      <c r="U754"/>
      <c r="AB754"/>
      <c r="AC754"/>
      <c r="AJ754"/>
      <c r="AK754"/>
      <c r="AR754"/>
      <c r="AS754"/>
      <c r="AZ754"/>
      <c r="BA754"/>
    </row>
    <row r="755" spans="4:53" ht="15">
      <c r="D755"/>
      <c r="E755"/>
      <c r="L755"/>
      <c r="M755"/>
      <c r="T755"/>
      <c r="U755"/>
      <c r="AB755"/>
      <c r="AC755"/>
      <c r="AJ755"/>
      <c r="AK755"/>
      <c r="AR755"/>
      <c r="AS755"/>
      <c r="AZ755"/>
      <c r="BA755"/>
    </row>
    <row r="756" spans="4:53" ht="15">
      <c r="D756"/>
      <c r="E756"/>
      <c r="L756"/>
      <c r="M756"/>
      <c r="T756"/>
      <c r="U756"/>
      <c r="AB756"/>
      <c r="AC756"/>
      <c r="AJ756"/>
      <c r="AK756"/>
      <c r="AR756"/>
      <c r="AS756"/>
      <c r="AZ756"/>
      <c r="BA756"/>
    </row>
    <row r="757" spans="4:53" ht="15">
      <c r="D757"/>
      <c r="E757"/>
      <c r="L757"/>
      <c r="M757"/>
      <c r="T757"/>
      <c r="U757"/>
      <c r="AB757"/>
      <c r="AC757"/>
      <c r="AJ757"/>
      <c r="AK757"/>
      <c r="AR757"/>
      <c r="AS757"/>
      <c r="AZ757"/>
      <c r="BA757"/>
    </row>
    <row r="758" spans="4:53" ht="15">
      <c r="D758"/>
      <c r="E758"/>
      <c r="L758"/>
      <c r="M758"/>
      <c r="T758"/>
      <c r="U758"/>
      <c r="AB758"/>
      <c r="AC758"/>
      <c r="AJ758"/>
      <c r="AK758"/>
      <c r="AR758"/>
      <c r="AS758"/>
      <c r="AZ758"/>
      <c r="BA758"/>
    </row>
    <row r="759" spans="4:53" ht="15">
      <c r="D759"/>
      <c r="E759"/>
      <c r="L759"/>
      <c r="M759"/>
      <c r="T759"/>
      <c r="U759"/>
      <c r="AB759"/>
      <c r="AC759"/>
      <c r="AJ759"/>
      <c r="AK759"/>
      <c r="AR759"/>
      <c r="AS759"/>
      <c r="AZ759"/>
      <c r="BA759"/>
    </row>
    <row r="760" spans="4:53" ht="15">
      <c r="D760"/>
      <c r="E760"/>
      <c r="L760"/>
      <c r="M760"/>
      <c r="T760"/>
      <c r="U760"/>
      <c r="AB760"/>
      <c r="AC760"/>
      <c r="AJ760"/>
      <c r="AK760"/>
      <c r="AR760"/>
      <c r="AS760"/>
      <c r="AZ760"/>
      <c r="BA760"/>
    </row>
    <row r="761" spans="4:53" ht="15">
      <c r="D761"/>
      <c r="E761"/>
      <c r="L761"/>
      <c r="M761"/>
      <c r="T761"/>
      <c r="U761"/>
      <c r="AB761"/>
      <c r="AC761"/>
      <c r="AJ761"/>
      <c r="AK761"/>
      <c r="AR761"/>
      <c r="AS761"/>
      <c r="AZ761"/>
      <c r="BA761"/>
    </row>
    <row r="762" spans="4:53" ht="15">
      <c r="D762"/>
      <c r="E762"/>
      <c r="L762"/>
      <c r="M762"/>
      <c r="T762"/>
      <c r="U762"/>
      <c r="AB762"/>
      <c r="AC762"/>
      <c r="AJ762"/>
      <c r="AK762"/>
      <c r="AR762"/>
      <c r="AS762"/>
      <c r="AZ762"/>
      <c r="BA762"/>
    </row>
    <row r="763" spans="4:53" ht="15">
      <c r="D763"/>
      <c r="E763"/>
      <c r="L763"/>
      <c r="M763"/>
      <c r="T763"/>
      <c r="U763"/>
      <c r="AB763"/>
      <c r="AC763"/>
      <c r="AJ763"/>
      <c r="AK763"/>
      <c r="AR763"/>
      <c r="AS763"/>
      <c r="AZ763"/>
      <c r="BA763"/>
    </row>
    <row r="764" spans="4:53" ht="15">
      <c r="D764"/>
      <c r="E764"/>
      <c r="L764"/>
      <c r="M764"/>
      <c r="T764"/>
      <c r="U764"/>
      <c r="AB764"/>
      <c r="AC764"/>
      <c r="AJ764"/>
      <c r="AK764"/>
      <c r="AR764"/>
      <c r="AS764"/>
      <c r="AZ764"/>
      <c r="BA764"/>
    </row>
    <row r="765" spans="4:53" ht="15">
      <c r="D765"/>
      <c r="E765"/>
      <c r="L765"/>
      <c r="M765"/>
      <c r="T765"/>
      <c r="U765"/>
      <c r="AB765"/>
      <c r="AC765"/>
      <c r="AJ765"/>
      <c r="AK765"/>
      <c r="AR765"/>
      <c r="AS765"/>
      <c r="AZ765"/>
      <c r="BA765"/>
    </row>
    <row r="766" spans="4:53" ht="15">
      <c r="D766"/>
      <c r="E766"/>
      <c r="L766"/>
      <c r="M766"/>
      <c r="T766"/>
      <c r="U766"/>
      <c r="AB766"/>
      <c r="AC766"/>
      <c r="AJ766"/>
      <c r="AK766"/>
      <c r="AR766"/>
      <c r="AS766"/>
      <c r="AZ766"/>
      <c r="BA766"/>
    </row>
    <row r="767" spans="4:53" ht="15">
      <c r="D767"/>
      <c r="E767"/>
      <c r="L767"/>
      <c r="M767"/>
      <c r="T767"/>
      <c r="U767"/>
      <c r="AB767"/>
      <c r="AC767"/>
      <c r="AJ767"/>
      <c r="AK767"/>
      <c r="AR767"/>
      <c r="AS767"/>
      <c r="AZ767"/>
      <c r="BA767"/>
    </row>
    <row r="768" spans="4:53" ht="15">
      <c r="D768"/>
      <c r="E768"/>
      <c r="L768"/>
      <c r="M768"/>
      <c r="T768"/>
      <c r="U768"/>
      <c r="AB768"/>
      <c r="AC768"/>
      <c r="AJ768"/>
      <c r="AK768"/>
      <c r="AR768"/>
      <c r="AS768"/>
      <c r="AZ768"/>
      <c r="BA768"/>
    </row>
    <row r="769" spans="4:53" ht="15">
      <c r="D769"/>
      <c r="E769"/>
      <c r="L769"/>
      <c r="M769"/>
      <c r="T769"/>
      <c r="U769"/>
      <c r="AB769"/>
      <c r="AC769"/>
      <c r="AJ769"/>
      <c r="AK769"/>
      <c r="AR769"/>
      <c r="AS769"/>
      <c r="AZ769"/>
      <c r="BA769"/>
    </row>
    <row r="770" spans="4:53" ht="15">
      <c r="D770"/>
      <c r="E770"/>
      <c r="L770"/>
      <c r="M770"/>
      <c r="T770"/>
      <c r="U770"/>
      <c r="AB770"/>
      <c r="AC770"/>
      <c r="AJ770"/>
      <c r="AK770"/>
      <c r="AR770"/>
      <c r="AS770"/>
      <c r="AZ770"/>
      <c r="BA770"/>
    </row>
    <row r="771" spans="4:53" ht="15">
      <c r="D771"/>
      <c r="E771"/>
      <c r="L771"/>
      <c r="M771"/>
      <c r="T771"/>
      <c r="U771"/>
      <c r="AB771"/>
      <c r="AC771"/>
      <c r="AJ771"/>
      <c r="AK771"/>
      <c r="AR771"/>
      <c r="AS771"/>
      <c r="AZ771"/>
      <c r="BA771"/>
    </row>
    <row r="772" spans="4:53" ht="15">
      <c r="D772"/>
      <c r="E772"/>
      <c r="L772"/>
      <c r="M772"/>
      <c r="T772"/>
      <c r="U772"/>
      <c r="AB772"/>
      <c r="AC772"/>
      <c r="AJ772"/>
      <c r="AK772"/>
      <c r="AR772"/>
      <c r="AS772"/>
      <c r="AZ772"/>
      <c r="BA772"/>
    </row>
    <row r="773" spans="4:53" ht="15">
      <c r="D773"/>
      <c r="E773"/>
      <c r="L773"/>
      <c r="M773"/>
      <c r="T773"/>
      <c r="U773"/>
      <c r="AB773"/>
      <c r="AC773"/>
      <c r="AJ773"/>
      <c r="AK773"/>
      <c r="AR773"/>
      <c r="AS773"/>
      <c r="AZ773"/>
      <c r="BA773"/>
    </row>
    <row r="774" spans="4:53" ht="15">
      <c r="D774"/>
      <c r="E774"/>
      <c r="L774"/>
      <c r="M774"/>
      <c r="T774"/>
      <c r="U774"/>
      <c r="AB774"/>
      <c r="AC774"/>
      <c r="AJ774"/>
      <c r="AK774"/>
      <c r="AR774"/>
      <c r="AS774"/>
      <c r="AZ774"/>
      <c r="BA774"/>
    </row>
    <row r="775" spans="4:53" ht="15">
      <c r="D775"/>
      <c r="E775"/>
      <c r="L775"/>
      <c r="M775"/>
      <c r="T775"/>
      <c r="U775"/>
      <c r="AB775"/>
      <c r="AC775"/>
      <c r="AJ775"/>
      <c r="AK775"/>
      <c r="AR775"/>
      <c r="AS775"/>
      <c r="AZ775"/>
      <c r="BA775"/>
    </row>
    <row r="776" spans="4:53" ht="15">
      <c r="D776"/>
      <c r="E776"/>
      <c r="L776"/>
      <c r="M776"/>
      <c r="T776"/>
      <c r="U776"/>
      <c r="AB776"/>
      <c r="AC776"/>
      <c r="AJ776"/>
      <c r="AK776"/>
      <c r="AR776"/>
      <c r="AS776"/>
      <c r="AZ776"/>
      <c r="BA776"/>
    </row>
    <row r="777" spans="4:53" ht="15">
      <c r="D777"/>
      <c r="E777"/>
      <c r="L777"/>
      <c r="M777"/>
      <c r="T777"/>
      <c r="U777"/>
      <c r="AB777"/>
      <c r="AC777"/>
      <c r="AJ777"/>
      <c r="AK777"/>
      <c r="AR777"/>
      <c r="AS777"/>
      <c r="AZ777"/>
      <c r="BA777"/>
    </row>
    <row r="778" spans="4:53" ht="15">
      <c r="D778"/>
      <c r="E778"/>
      <c r="L778"/>
      <c r="M778"/>
      <c r="T778"/>
      <c r="U778"/>
      <c r="AB778"/>
      <c r="AC778"/>
      <c r="AJ778"/>
      <c r="AK778"/>
      <c r="AR778"/>
      <c r="AS778"/>
      <c r="AZ778"/>
      <c r="BA778"/>
    </row>
    <row r="779" spans="4:53" ht="15">
      <c r="D779"/>
      <c r="E779"/>
      <c r="L779"/>
      <c r="M779"/>
      <c r="T779"/>
      <c r="U779"/>
      <c r="AB779"/>
      <c r="AC779"/>
      <c r="AJ779"/>
      <c r="AK779"/>
      <c r="AR779"/>
      <c r="AS779"/>
      <c r="AZ779"/>
      <c r="BA779"/>
    </row>
    <row r="780" spans="4:53" ht="15">
      <c r="D780"/>
      <c r="E780"/>
      <c r="L780"/>
      <c r="M780"/>
      <c r="T780"/>
      <c r="U780"/>
      <c r="AB780"/>
      <c r="AC780"/>
      <c r="AJ780"/>
      <c r="AK780"/>
      <c r="AR780"/>
      <c r="AS780"/>
      <c r="AZ780"/>
      <c r="BA780"/>
    </row>
    <row r="781" spans="4:53" ht="15">
      <c r="D781"/>
      <c r="E781"/>
      <c r="L781"/>
      <c r="M781"/>
      <c r="T781"/>
      <c r="U781"/>
      <c r="AB781"/>
      <c r="AC781"/>
      <c r="AJ781"/>
      <c r="AK781"/>
      <c r="AR781"/>
      <c r="AS781"/>
      <c r="AZ781"/>
      <c r="BA781"/>
    </row>
    <row r="782" spans="4:53" ht="15">
      <c r="D782"/>
      <c r="E782"/>
      <c r="L782"/>
      <c r="M782"/>
      <c r="T782"/>
      <c r="U782"/>
      <c r="AB782"/>
      <c r="AC782"/>
      <c r="AJ782"/>
      <c r="AK782"/>
      <c r="AR782"/>
      <c r="AS782"/>
      <c r="AZ782"/>
      <c r="BA782"/>
    </row>
    <row r="783" spans="4:53" ht="15">
      <c r="D783"/>
      <c r="E783"/>
      <c r="L783"/>
      <c r="M783"/>
      <c r="T783"/>
      <c r="U783"/>
      <c r="AB783"/>
      <c r="AC783"/>
      <c r="AJ783"/>
      <c r="AK783"/>
      <c r="AR783"/>
      <c r="AS783"/>
      <c r="AZ783"/>
      <c r="BA783"/>
    </row>
    <row r="784" spans="4:53" ht="15">
      <c r="D784"/>
      <c r="E784"/>
      <c r="L784"/>
      <c r="M784"/>
      <c r="T784"/>
      <c r="U784"/>
      <c r="AB784"/>
      <c r="AC784"/>
      <c r="AJ784"/>
      <c r="AK784"/>
      <c r="AR784"/>
      <c r="AS784"/>
      <c r="AZ784"/>
      <c r="BA784"/>
    </row>
    <row r="785" spans="4:53" ht="15">
      <c r="D785"/>
      <c r="E785"/>
      <c r="L785"/>
      <c r="M785"/>
      <c r="T785"/>
      <c r="U785"/>
      <c r="AB785"/>
      <c r="AC785"/>
      <c r="AJ785"/>
      <c r="AK785"/>
      <c r="AR785"/>
      <c r="AS785"/>
      <c r="AZ785"/>
      <c r="BA785"/>
    </row>
    <row r="786" spans="4:53" ht="15">
      <c r="D786"/>
      <c r="E786"/>
      <c r="L786"/>
      <c r="M786"/>
      <c r="T786"/>
      <c r="U786"/>
      <c r="AB786"/>
      <c r="AC786"/>
      <c r="AJ786"/>
      <c r="AK786"/>
      <c r="AR786"/>
      <c r="AS786"/>
      <c r="AZ786"/>
      <c r="BA786"/>
    </row>
    <row r="787" spans="4:53" ht="15">
      <c r="D787"/>
      <c r="E787"/>
      <c r="L787"/>
      <c r="M787"/>
      <c r="T787"/>
      <c r="U787"/>
      <c r="AB787"/>
      <c r="AC787"/>
      <c r="AJ787"/>
      <c r="AK787"/>
      <c r="AR787"/>
      <c r="AS787"/>
      <c r="AZ787"/>
      <c r="BA787"/>
    </row>
    <row r="788" spans="4:53" ht="15">
      <c r="D788"/>
      <c r="E788"/>
      <c r="L788"/>
      <c r="M788"/>
      <c r="T788"/>
      <c r="U788"/>
      <c r="AB788"/>
      <c r="AC788"/>
      <c r="AJ788"/>
      <c r="AK788"/>
      <c r="AR788"/>
      <c r="AS788"/>
      <c r="AZ788"/>
      <c r="BA788"/>
    </row>
    <row r="789" spans="4:53" ht="15">
      <c r="D789"/>
      <c r="E789"/>
      <c r="L789"/>
      <c r="M789"/>
      <c r="T789"/>
      <c r="U789"/>
      <c r="AB789"/>
      <c r="AC789"/>
      <c r="AJ789"/>
      <c r="AK789"/>
      <c r="AR789"/>
      <c r="AS789"/>
      <c r="AZ789"/>
      <c r="BA789"/>
    </row>
    <row r="790" spans="4:53" ht="15">
      <c r="D790"/>
      <c r="E790"/>
      <c r="L790"/>
      <c r="M790"/>
      <c r="T790"/>
      <c r="U790"/>
      <c r="AB790"/>
      <c r="AC790"/>
      <c r="AJ790"/>
      <c r="AK790"/>
      <c r="AR790"/>
      <c r="AS790"/>
      <c r="AZ790"/>
      <c r="BA790"/>
    </row>
    <row r="791" spans="4:53" ht="15">
      <c r="D791"/>
      <c r="E791"/>
      <c r="L791"/>
      <c r="M791"/>
      <c r="T791"/>
      <c r="U791"/>
      <c r="AB791"/>
      <c r="AC791"/>
      <c r="AJ791"/>
      <c r="AK791"/>
      <c r="AR791"/>
      <c r="AS791"/>
      <c r="AZ791"/>
      <c r="BA791"/>
    </row>
    <row r="792" spans="4:53" ht="15">
      <c r="D792"/>
      <c r="E792"/>
      <c r="L792"/>
      <c r="M792"/>
      <c r="T792"/>
      <c r="U792"/>
      <c r="AB792"/>
      <c r="AC792"/>
      <c r="AJ792"/>
      <c r="AK792"/>
      <c r="AR792"/>
      <c r="AS792"/>
      <c r="AZ792"/>
      <c r="BA792"/>
    </row>
    <row r="793" spans="4:53" ht="15">
      <c r="D793"/>
      <c r="E793"/>
      <c r="L793"/>
      <c r="M793"/>
      <c r="T793"/>
      <c r="U793"/>
      <c r="AB793"/>
      <c r="AC793"/>
      <c r="AJ793"/>
      <c r="AK793"/>
      <c r="AR793"/>
      <c r="AS793"/>
      <c r="AZ793"/>
      <c r="BA793"/>
    </row>
    <row r="794" spans="4:53" ht="15">
      <c r="D794"/>
      <c r="E794"/>
      <c r="L794"/>
      <c r="M794"/>
      <c r="T794"/>
      <c r="U794"/>
      <c r="AB794"/>
      <c r="AC794"/>
      <c r="AJ794"/>
      <c r="AK794"/>
      <c r="AR794"/>
      <c r="AS794"/>
      <c r="AZ794"/>
      <c r="BA794"/>
    </row>
    <row r="795" spans="4:53" ht="15">
      <c r="D795"/>
      <c r="E795"/>
      <c r="L795"/>
      <c r="M795"/>
      <c r="T795"/>
      <c r="U795"/>
      <c r="AB795"/>
      <c r="AC795"/>
      <c r="AJ795"/>
      <c r="AK795"/>
      <c r="AR795"/>
      <c r="AS795"/>
      <c r="AZ795"/>
      <c r="BA795"/>
    </row>
    <row r="796" spans="4:53" ht="15">
      <c r="D796"/>
      <c r="E796"/>
      <c r="L796"/>
      <c r="M796"/>
      <c r="T796"/>
      <c r="U796"/>
      <c r="AB796"/>
      <c r="AC796"/>
      <c r="AJ796"/>
      <c r="AK796"/>
      <c r="AR796"/>
      <c r="AS796"/>
      <c r="AZ796"/>
      <c r="BA796"/>
    </row>
    <row r="797" spans="4:53" ht="15">
      <c r="D797"/>
      <c r="E797"/>
      <c r="L797"/>
      <c r="M797"/>
      <c r="T797"/>
      <c r="U797"/>
      <c r="AB797"/>
      <c r="AC797"/>
      <c r="AJ797"/>
      <c r="AK797"/>
      <c r="AR797"/>
      <c r="AS797"/>
      <c r="AZ797"/>
      <c r="BA797"/>
    </row>
    <row r="798" spans="4:53" ht="15">
      <c r="D798"/>
      <c r="E798"/>
      <c r="L798"/>
      <c r="M798"/>
      <c r="T798"/>
      <c r="U798"/>
      <c r="AB798"/>
      <c r="AC798"/>
      <c r="AJ798"/>
      <c r="AK798"/>
      <c r="AR798"/>
      <c r="AS798"/>
      <c r="AZ798"/>
      <c r="BA798"/>
    </row>
    <row r="799" spans="4:53" ht="15">
      <c r="D799"/>
      <c r="E799"/>
      <c r="L799"/>
      <c r="M799"/>
      <c r="T799"/>
      <c r="U799"/>
      <c r="AB799"/>
      <c r="AC799"/>
      <c r="AJ799"/>
      <c r="AK799"/>
      <c r="AR799"/>
      <c r="AS799"/>
      <c r="AZ799"/>
      <c r="BA799"/>
    </row>
    <row r="800" spans="4:53" ht="15">
      <c r="D800"/>
      <c r="E800"/>
      <c r="L800"/>
      <c r="M800"/>
      <c r="T800"/>
      <c r="U800"/>
      <c r="AB800"/>
      <c r="AC800"/>
      <c r="AJ800"/>
      <c r="AK800"/>
      <c r="AR800"/>
      <c r="AS800"/>
      <c r="AZ800"/>
      <c r="BA800"/>
    </row>
    <row r="801" spans="4:53" ht="15">
      <c r="D801"/>
      <c r="E801"/>
      <c r="L801"/>
      <c r="M801"/>
      <c r="T801"/>
      <c r="U801"/>
      <c r="AB801"/>
      <c r="AC801"/>
      <c r="AJ801"/>
      <c r="AK801"/>
      <c r="AR801"/>
      <c r="AS801"/>
      <c r="AZ801"/>
      <c r="BA801"/>
    </row>
    <row r="802" spans="4:53" ht="15">
      <c r="D802"/>
      <c r="E802"/>
      <c r="L802"/>
      <c r="M802"/>
      <c r="T802"/>
      <c r="U802"/>
      <c r="AB802"/>
      <c r="AC802"/>
      <c r="AJ802"/>
      <c r="AK802"/>
      <c r="AR802"/>
      <c r="AS802"/>
      <c r="AZ802"/>
      <c r="BA802"/>
    </row>
    <row r="803" spans="4:53" ht="15">
      <c r="D803"/>
      <c r="E803"/>
      <c r="L803"/>
      <c r="M803"/>
      <c r="T803"/>
      <c r="U803"/>
      <c r="AB803"/>
      <c r="AC803"/>
      <c r="AJ803"/>
      <c r="AK803"/>
      <c r="AR803"/>
      <c r="AS803"/>
      <c r="AZ803"/>
      <c r="BA803"/>
    </row>
    <row r="804" spans="4:53" ht="15">
      <c r="D804"/>
      <c r="E804"/>
      <c r="L804"/>
      <c r="M804"/>
      <c r="T804"/>
      <c r="U804"/>
      <c r="AB804"/>
      <c r="AC804"/>
      <c r="AJ804"/>
      <c r="AK804"/>
      <c r="AR804"/>
      <c r="AS804"/>
      <c r="AZ804"/>
      <c r="BA804"/>
    </row>
    <row r="805" spans="4:53" ht="15">
      <c r="D805"/>
      <c r="E805"/>
      <c r="L805"/>
      <c r="M805"/>
      <c r="T805"/>
      <c r="U805"/>
      <c r="AB805"/>
      <c r="AC805"/>
      <c r="AJ805"/>
      <c r="AK805"/>
      <c r="AR805"/>
      <c r="AS805"/>
      <c r="AZ805"/>
      <c r="BA805"/>
    </row>
    <row r="806" spans="4:53" ht="15">
      <c r="D806"/>
      <c r="E806"/>
      <c r="L806"/>
      <c r="M806"/>
      <c r="T806"/>
      <c r="U806"/>
      <c r="AB806"/>
      <c r="AC806"/>
      <c r="AJ806"/>
      <c r="AK806"/>
      <c r="AR806"/>
      <c r="AS806"/>
      <c r="AZ806"/>
      <c r="BA806"/>
    </row>
    <row r="807" spans="4:53" ht="15">
      <c r="D807"/>
      <c r="E807"/>
      <c r="L807"/>
      <c r="M807"/>
      <c r="T807"/>
      <c r="U807"/>
      <c r="AB807"/>
      <c r="AC807"/>
      <c r="AJ807"/>
      <c r="AK807"/>
      <c r="AR807"/>
      <c r="AS807"/>
      <c r="AZ807"/>
      <c r="BA807"/>
    </row>
    <row r="808" spans="4:53" ht="15">
      <c r="D808"/>
      <c r="E808"/>
      <c r="L808"/>
      <c r="M808"/>
      <c r="T808"/>
      <c r="U808"/>
      <c r="AB808"/>
      <c r="AC808"/>
      <c r="AJ808"/>
      <c r="AK808"/>
      <c r="AR808"/>
      <c r="AS808"/>
      <c r="AZ808"/>
      <c r="BA808"/>
    </row>
    <row r="809" spans="4:53" ht="15">
      <c r="D809"/>
      <c r="E809"/>
      <c r="L809"/>
      <c r="M809"/>
      <c r="T809"/>
      <c r="U809"/>
      <c r="AB809"/>
      <c r="AC809"/>
      <c r="AJ809"/>
      <c r="AK809"/>
      <c r="AR809"/>
      <c r="AS809"/>
      <c r="AZ809"/>
      <c r="BA809"/>
    </row>
    <row r="810" spans="4:53" ht="15">
      <c r="D810"/>
      <c r="E810"/>
      <c r="L810"/>
      <c r="M810"/>
      <c r="T810"/>
      <c r="U810"/>
      <c r="AB810"/>
      <c r="AC810"/>
      <c r="AJ810"/>
      <c r="AK810"/>
      <c r="AR810"/>
      <c r="AS810"/>
      <c r="AZ810"/>
      <c r="BA810"/>
    </row>
    <row r="811" spans="4:53" ht="15">
      <c r="D811"/>
      <c r="E811"/>
      <c r="L811"/>
      <c r="M811"/>
      <c r="T811"/>
      <c r="U811"/>
      <c r="AB811"/>
      <c r="AC811"/>
      <c r="AJ811"/>
      <c r="AK811"/>
      <c r="AR811"/>
      <c r="AS811"/>
      <c r="AZ811"/>
      <c r="BA811"/>
    </row>
    <row r="812" spans="4:53" ht="15">
      <c r="D812"/>
      <c r="E812"/>
      <c r="L812"/>
      <c r="M812"/>
      <c r="T812"/>
      <c r="U812"/>
      <c r="AB812"/>
      <c r="AC812"/>
      <c r="AJ812"/>
      <c r="AK812"/>
      <c r="AR812"/>
      <c r="AS812"/>
      <c r="AZ812"/>
      <c r="BA812"/>
    </row>
    <row r="813" spans="4:53" ht="15">
      <c r="D813"/>
      <c r="E813"/>
      <c r="L813"/>
      <c r="M813"/>
      <c r="T813"/>
      <c r="U813"/>
      <c r="AB813"/>
      <c r="AC813"/>
      <c r="AJ813"/>
      <c r="AK813"/>
      <c r="AR813"/>
      <c r="AS813"/>
      <c r="AZ813"/>
      <c r="BA813"/>
    </row>
    <row r="814" spans="4:53" ht="15">
      <c r="D814"/>
      <c r="E814"/>
      <c r="L814"/>
      <c r="M814"/>
      <c r="T814"/>
      <c r="U814"/>
      <c r="AB814"/>
      <c r="AC814"/>
      <c r="AJ814"/>
      <c r="AK814"/>
      <c r="AR814"/>
      <c r="AS814"/>
      <c r="AZ814"/>
      <c r="BA814"/>
    </row>
    <row r="815" spans="4:53" ht="15">
      <c r="D815"/>
      <c r="E815"/>
      <c r="L815"/>
      <c r="M815"/>
      <c r="T815"/>
      <c r="U815"/>
      <c r="AB815"/>
      <c r="AC815"/>
      <c r="AJ815"/>
      <c r="AK815"/>
      <c r="AR815"/>
      <c r="AS815"/>
      <c r="AZ815"/>
      <c r="BA815"/>
    </row>
    <row r="816" spans="4:53" ht="15">
      <c r="D816"/>
      <c r="E816"/>
      <c r="L816"/>
      <c r="M816"/>
      <c r="T816"/>
      <c r="U816"/>
      <c r="AB816"/>
      <c r="AC816"/>
      <c r="AJ816"/>
      <c r="AK816"/>
      <c r="AR816"/>
      <c r="AS816"/>
      <c r="AZ816"/>
      <c r="BA816"/>
    </row>
    <row r="817" spans="4:53" ht="15">
      <c r="D817"/>
      <c r="E817"/>
      <c r="L817"/>
      <c r="M817"/>
      <c r="T817"/>
      <c r="U817"/>
      <c r="AB817"/>
      <c r="AC817"/>
      <c r="AJ817"/>
      <c r="AK817"/>
      <c r="AR817"/>
      <c r="AS817"/>
      <c r="AZ817"/>
      <c r="BA817"/>
    </row>
    <row r="818" spans="4:53" ht="15">
      <c r="D818"/>
      <c r="E818"/>
      <c r="L818"/>
      <c r="M818"/>
      <c r="T818"/>
      <c r="U818"/>
      <c r="AB818"/>
      <c r="AC818"/>
      <c r="AJ818"/>
      <c r="AK818"/>
      <c r="AR818"/>
      <c r="AS818"/>
      <c r="AZ818"/>
      <c r="BA818"/>
    </row>
    <row r="819" spans="4:53" ht="15">
      <c r="D819"/>
      <c r="E819"/>
      <c r="L819"/>
      <c r="M819"/>
      <c r="T819"/>
      <c r="U819"/>
      <c r="AB819"/>
      <c r="AC819"/>
      <c r="AJ819"/>
      <c r="AK819"/>
      <c r="AR819"/>
      <c r="AS819"/>
      <c r="AZ819"/>
      <c r="BA819"/>
    </row>
    <row r="820" spans="4:53" ht="15">
      <c r="D820"/>
      <c r="E820"/>
      <c r="L820"/>
      <c r="M820"/>
      <c r="T820"/>
      <c r="U820"/>
      <c r="AB820"/>
      <c r="AC820"/>
      <c r="AJ820"/>
      <c r="AK820"/>
      <c r="AR820"/>
      <c r="AS820"/>
      <c r="AZ820"/>
      <c r="BA820"/>
    </row>
    <row r="821" spans="4:53" ht="15">
      <c r="D821"/>
      <c r="E821"/>
      <c r="L821"/>
      <c r="M821"/>
      <c r="T821"/>
      <c r="U821"/>
      <c r="AB821"/>
      <c r="AC821"/>
      <c r="AJ821"/>
      <c r="AK821"/>
      <c r="AR821"/>
      <c r="AS821"/>
      <c r="AZ821"/>
      <c r="BA821"/>
    </row>
    <row r="822" spans="4:53" ht="15">
      <c r="D822"/>
      <c r="E822"/>
      <c r="L822"/>
      <c r="M822"/>
      <c r="T822"/>
      <c r="U822"/>
      <c r="AB822"/>
      <c r="AC822"/>
      <c r="AJ822"/>
      <c r="AK822"/>
      <c r="AR822"/>
      <c r="AS822"/>
      <c r="AZ822"/>
      <c r="BA822"/>
    </row>
    <row r="823" spans="4:53" ht="15">
      <c r="D823"/>
      <c r="E823"/>
      <c r="L823"/>
      <c r="M823"/>
      <c r="T823"/>
      <c r="U823"/>
      <c r="AB823"/>
      <c r="AC823"/>
      <c r="AJ823"/>
      <c r="AK823"/>
      <c r="AR823"/>
      <c r="AS823"/>
      <c r="AZ823"/>
      <c r="BA823"/>
    </row>
    <row r="824" spans="4:53" ht="15">
      <c r="D824"/>
      <c r="E824"/>
      <c r="L824"/>
      <c r="M824"/>
      <c r="T824"/>
      <c r="U824"/>
      <c r="AB824"/>
      <c r="AC824"/>
      <c r="AJ824"/>
      <c r="AK824"/>
      <c r="AR824"/>
      <c r="AS824"/>
      <c r="AZ824"/>
      <c r="BA824"/>
    </row>
    <row r="825" spans="4:53" ht="15">
      <c r="D825"/>
      <c r="E825"/>
      <c r="L825"/>
      <c r="M825"/>
      <c r="T825"/>
      <c r="U825"/>
      <c r="AB825"/>
      <c r="AC825"/>
      <c r="AJ825"/>
      <c r="AK825"/>
      <c r="AR825"/>
      <c r="AS825"/>
      <c r="AZ825"/>
      <c r="BA825"/>
    </row>
    <row r="826" spans="4:53" ht="15">
      <c r="D826"/>
      <c r="E826"/>
      <c r="L826"/>
      <c r="M826"/>
      <c r="T826"/>
      <c r="U826"/>
      <c r="AB826"/>
      <c r="AC826"/>
      <c r="AJ826"/>
      <c r="AK826"/>
      <c r="AR826"/>
      <c r="AS826"/>
      <c r="AZ826"/>
      <c r="BA826"/>
    </row>
    <row r="827" spans="4:53" ht="15">
      <c r="D827"/>
      <c r="E827"/>
      <c r="L827"/>
      <c r="M827"/>
      <c r="T827"/>
      <c r="U827"/>
      <c r="AB827"/>
      <c r="AC827"/>
      <c r="AJ827"/>
      <c r="AK827"/>
      <c r="AR827"/>
      <c r="AS827"/>
      <c r="AZ827"/>
      <c r="BA827"/>
    </row>
    <row r="828" spans="4:53" ht="15">
      <c r="D828"/>
      <c r="E828"/>
      <c r="L828"/>
      <c r="M828"/>
      <c r="T828"/>
      <c r="U828"/>
      <c r="AB828"/>
      <c r="AC828"/>
      <c r="AJ828"/>
      <c r="AK828"/>
      <c r="AR828"/>
      <c r="AS828"/>
      <c r="AZ828"/>
      <c r="BA828"/>
    </row>
    <row r="829" spans="4:53" ht="15">
      <c r="D829"/>
      <c r="E829"/>
      <c r="L829"/>
      <c r="M829"/>
      <c r="T829"/>
      <c r="U829"/>
      <c r="AB829"/>
      <c r="AC829"/>
      <c r="AJ829"/>
      <c r="AK829"/>
      <c r="AR829"/>
      <c r="AS829"/>
      <c r="AZ829"/>
      <c r="BA829"/>
    </row>
    <row r="830" spans="4:53" ht="15">
      <c r="D830"/>
      <c r="E830"/>
      <c r="L830"/>
      <c r="M830"/>
      <c r="T830"/>
      <c r="U830"/>
      <c r="AB830"/>
      <c r="AC830"/>
      <c r="AJ830"/>
      <c r="AK830"/>
      <c r="AR830"/>
      <c r="AS830"/>
      <c r="AZ830"/>
      <c r="BA830"/>
    </row>
    <row r="831" spans="4:53" ht="15">
      <c r="D831"/>
      <c r="E831"/>
      <c r="L831"/>
      <c r="M831"/>
      <c r="T831"/>
      <c r="U831"/>
      <c r="AB831"/>
      <c r="AC831"/>
      <c r="AJ831"/>
      <c r="AK831"/>
      <c r="AR831"/>
      <c r="AS831"/>
      <c r="AZ831"/>
      <c r="BA831"/>
    </row>
    <row r="832" spans="4:53" ht="15">
      <c r="D832"/>
      <c r="E832"/>
      <c r="L832"/>
      <c r="M832"/>
      <c r="T832"/>
      <c r="U832"/>
      <c r="AB832"/>
      <c r="AC832"/>
      <c r="AJ832"/>
      <c r="AK832"/>
      <c r="AR832"/>
      <c r="AS832"/>
      <c r="AZ832"/>
      <c r="BA832"/>
    </row>
    <row r="833" spans="4:53" ht="15">
      <c r="D833"/>
      <c r="E833"/>
      <c r="L833"/>
      <c r="M833"/>
      <c r="T833"/>
      <c r="U833"/>
      <c r="AB833"/>
      <c r="AC833"/>
      <c r="AJ833"/>
      <c r="AK833"/>
      <c r="AR833"/>
      <c r="AS833"/>
      <c r="AZ833"/>
      <c r="BA833"/>
    </row>
    <row r="834" spans="4:53" ht="15">
      <c r="D834"/>
      <c r="E834"/>
      <c r="L834"/>
      <c r="M834"/>
      <c r="T834"/>
      <c r="U834"/>
      <c r="AB834"/>
      <c r="AC834"/>
      <c r="AJ834"/>
      <c r="AK834"/>
      <c r="AR834"/>
      <c r="AS834"/>
      <c r="AZ834"/>
      <c r="BA834"/>
    </row>
    <row r="835" spans="4:53" ht="15">
      <c r="D835"/>
      <c r="E835"/>
      <c r="L835"/>
      <c r="M835"/>
      <c r="T835"/>
      <c r="U835"/>
      <c r="AB835"/>
      <c r="AC835"/>
      <c r="AJ835"/>
      <c r="AK835"/>
      <c r="AR835"/>
      <c r="AS835"/>
      <c r="AZ835"/>
      <c r="BA835"/>
    </row>
    <row r="836" spans="4:53" ht="15">
      <c r="D836"/>
      <c r="E836"/>
      <c r="L836"/>
      <c r="M836"/>
      <c r="T836"/>
      <c r="U836"/>
      <c r="AB836"/>
      <c r="AC836"/>
      <c r="AJ836"/>
      <c r="AK836"/>
      <c r="AR836"/>
      <c r="AS836"/>
      <c r="AZ836"/>
      <c r="BA836"/>
    </row>
    <row r="837" spans="4:53" ht="15">
      <c r="D837"/>
      <c r="E837"/>
      <c r="L837"/>
      <c r="M837"/>
      <c r="T837"/>
      <c r="U837"/>
      <c r="AB837"/>
      <c r="AC837"/>
      <c r="AJ837"/>
      <c r="AK837"/>
      <c r="AR837"/>
      <c r="AS837"/>
      <c r="AZ837"/>
      <c r="BA837"/>
    </row>
    <row r="838" spans="4:53" ht="15">
      <c r="D838"/>
      <c r="E838"/>
      <c r="L838"/>
      <c r="M838"/>
      <c r="T838"/>
      <c r="U838"/>
      <c r="AB838"/>
      <c r="AC838"/>
      <c r="AJ838"/>
      <c r="AK838"/>
      <c r="AR838"/>
      <c r="AS838"/>
      <c r="AZ838"/>
      <c r="BA838"/>
    </row>
    <row r="839" spans="4:53" ht="15">
      <c r="D839"/>
      <c r="E839"/>
      <c r="L839"/>
      <c r="M839"/>
      <c r="T839"/>
      <c r="U839"/>
      <c r="AB839"/>
      <c r="AC839"/>
      <c r="AJ839"/>
      <c r="AK839"/>
      <c r="AR839"/>
      <c r="AS839"/>
      <c r="AZ839"/>
      <c r="BA839"/>
    </row>
    <row r="840" spans="4:53" ht="15">
      <c r="D840"/>
      <c r="E840"/>
      <c r="L840"/>
      <c r="M840"/>
      <c r="T840"/>
      <c r="U840"/>
      <c r="AB840"/>
      <c r="AC840"/>
      <c r="AJ840"/>
      <c r="AK840"/>
      <c r="AR840"/>
      <c r="AS840"/>
      <c r="AZ840"/>
      <c r="BA840"/>
    </row>
    <row r="841" spans="4:53" ht="15">
      <c r="D841"/>
      <c r="E841"/>
      <c r="L841"/>
      <c r="M841"/>
      <c r="T841"/>
      <c r="U841"/>
      <c r="AB841"/>
      <c r="AC841"/>
      <c r="AJ841"/>
      <c r="AK841"/>
      <c r="AR841"/>
      <c r="AS841"/>
      <c r="AZ841"/>
      <c r="BA841"/>
    </row>
    <row r="842" spans="4:53" ht="15">
      <c r="D842"/>
      <c r="E842"/>
      <c r="L842"/>
      <c r="M842"/>
      <c r="T842"/>
      <c r="U842"/>
      <c r="AB842"/>
      <c r="AC842"/>
      <c r="AJ842"/>
      <c r="AK842"/>
      <c r="AR842"/>
      <c r="AS842"/>
      <c r="AZ842"/>
      <c r="BA842"/>
    </row>
    <row r="843" spans="4:53" ht="15">
      <c r="D843"/>
      <c r="E843"/>
      <c r="L843"/>
      <c r="M843"/>
      <c r="T843"/>
      <c r="U843"/>
      <c r="AB843"/>
      <c r="AC843"/>
      <c r="AJ843"/>
      <c r="AK843"/>
      <c r="AR843"/>
      <c r="AS843"/>
      <c r="AZ843"/>
      <c r="BA843"/>
    </row>
    <row r="844" spans="4:53" ht="15">
      <c r="D844"/>
      <c r="E844"/>
      <c r="L844"/>
      <c r="M844"/>
      <c r="T844"/>
      <c r="U844"/>
      <c r="AB844"/>
      <c r="AC844"/>
      <c r="AJ844"/>
      <c r="AK844"/>
      <c r="AR844"/>
      <c r="AS844"/>
      <c r="AZ844"/>
      <c r="BA844"/>
    </row>
    <row r="845" spans="4:53" ht="15">
      <c r="D845"/>
      <c r="E845"/>
      <c r="L845"/>
      <c r="M845"/>
      <c r="T845"/>
      <c r="U845"/>
      <c r="AB845"/>
      <c r="AC845"/>
      <c r="AJ845"/>
      <c r="AK845"/>
      <c r="AR845"/>
      <c r="AS845"/>
      <c r="AZ845"/>
      <c r="BA845"/>
    </row>
    <row r="846" spans="4:53" ht="15">
      <c r="D846"/>
      <c r="E846"/>
      <c r="L846"/>
      <c r="M846"/>
      <c r="T846"/>
      <c r="U846"/>
      <c r="AB846"/>
      <c r="AC846"/>
      <c r="AJ846"/>
      <c r="AK846"/>
      <c r="AR846"/>
      <c r="AS846"/>
      <c r="AZ846"/>
      <c r="BA846"/>
    </row>
    <row r="847" spans="4:53" ht="15">
      <c r="D847"/>
      <c r="E847"/>
      <c r="L847"/>
      <c r="M847"/>
      <c r="T847"/>
      <c r="U847"/>
      <c r="AB847"/>
      <c r="AC847"/>
      <c r="AJ847"/>
      <c r="AK847"/>
      <c r="AR847"/>
      <c r="AS847"/>
      <c r="AZ847"/>
      <c r="BA847"/>
    </row>
    <row r="848" spans="4:53" ht="15">
      <c r="D848"/>
      <c r="E848"/>
      <c r="L848"/>
      <c r="M848"/>
      <c r="T848"/>
      <c r="U848"/>
      <c r="AB848"/>
      <c r="AC848"/>
      <c r="AJ848"/>
      <c r="AK848"/>
      <c r="AR848"/>
      <c r="AS848"/>
      <c r="AZ848"/>
      <c r="BA848"/>
    </row>
    <row r="849" spans="4:53" ht="15">
      <c r="D849"/>
      <c r="E849"/>
      <c r="L849"/>
      <c r="M849"/>
      <c r="T849"/>
      <c r="U849"/>
      <c r="AB849"/>
      <c r="AC849"/>
      <c r="AJ849"/>
      <c r="AK849"/>
      <c r="AR849"/>
      <c r="AS849"/>
      <c r="AZ849"/>
      <c r="BA849"/>
    </row>
    <row r="850" spans="4:53" ht="15">
      <c r="D850"/>
      <c r="E850"/>
      <c r="L850"/>
      <c r="M850"/>
      <c r="T850"/>
      <c r="U850"/>
      <c r="AB850"/>
      <c r="AC850"/>
      <c r="AJ850"/>
      <c r="AK850"/>
      <c r="AR850"/>
      <c r="AS850"/>
      <c r="AZ850"/>
      <c r="BA850"/>
    </row>
    <row r="851" spans="4:53" ht="15">
      <c r="D851"/>
      <c r="E851"/>
      <c r="L851"/>
      <c r="M851"/>
      <c r="T851"/>
      <c r="U851"/>
      <c r="AB851"/>
      <c r="AC851"/>
      <c r="AJ851"/>
      <c r="AK851"/>
      <c r="AR851"/>
      <c r="AS851"/>
      <c r="AZ851"/>
      <c r="BA851"/>
    </row>
    <row r="852" spans="4:53" ht="15">
      <c r="D852"/>
      <c r="E852"/>
      <c r="L852"/>
      <c r="M852"/>
      <c r="T852"/>
      <c r="U852"/>
      <c r="AB852"/>
      <c r="AC852"/>
      <c r="AJ852"/>
      <c r="AK852"/>
      <c r="AR852"/>
      <c r="AS852"/>
      <c r="AZ852"/>
      <c r="BA852"/>
    </row>
    <row r="853" spans="4:53" ht="15">
      <c r="D853"/>
      <c r="E853"/>
      <c r="L853"/>
      <c r="M853"/>
      <c r="T853"/>
      <c r="U853"/>
      <c r="AB853"/>
      <c r="AC853"/>
      <c r="AJ853"/>
      <c r="AK853"/>
      <c r="AR853"/>
      <c r="AS853"/>
      <c r="AZ853"/>
      <c r="BA853"/>
    </row>
    <row r="854" spans="4:53" ht="15">
      <c r="D854"/>
      <c r="E854"/>
      <c r="L854"/>
      <c r="M854"/>
      <c r="T854"/>
      <c r="U854"/>
      <c r="AB854"/>
      <c r="AC854"/>
      <c r="AJ854"/>
      <c r="AK854"/>
      <c r="AR854"/>
      <c r="AS854"/>
      <c r="AZ854"/>
      <c r="BA854"/>
    </row>
    <row r="855" spans="4:53" ht="15">
      <c r="D855"/>
      <c r="E855"/>
      <c r="L855"/>
      <c r="M855"/>
      <c r="T855"/>
      <c r="U855"/>
      <c r="AB855"/>
      <c r="AC855"/>
      <c r="AJ855"/>
      <c r="AK855"/>
      <c r="AR855"/>
      <c r="AS855"/>
      <c r="AZ855"/>
      <c r="BA855"/>
    </row>
    <row r="856" spans="4:53" ht="15">
      <c r="D856"/>
      <c r="E856"/>
      <c r="L856"/>
      <c r="M856"/>
      <c r="T856"/>
      <c r="U856"/>
      <c r="AB856"/>
      <c r="AC856"/>
      <c r="AJ856"/>
      <c r="AK856"/>
      <c r="AR856"/>
      <c r="AS856"/>
      <c r="AZ856"/>
      <c r="BA856"/>
    </row>
    <row r="857" spans="4:53" ht="15">
      <c r="D857"/>
      <c r="E857"/>
      <c r="L857"/>
      <c r="M857"/>
      <c r="T857"/>
      <c r="U857"/>
      <c r="AB857"/>
      <c r="AC857"/>
      <c r="AJ857"/>
      <c r="AK857"/>
      <c r="AR857"/>
      <c r="AS857"/>
      <c r="AZ857"/>
      <c r="BA857"/>
    </row>
    <row r="858" spans="4:53" ht="15">
      <c r="D858"/>
      <c r="E858"/>
      <c r="L858"/>
      <c r="M858"/>
      <c r="T858"/>
      <c r="U858"/>
      <c r="AB858"/>
      <c r="AC858"/>
      <c r="AJ858"/>
      <c r="AK858"/>
      <c r="AR858"/>
      <c r="AS858"/>
      <c r="AZ858"/>
      <c r="BA858"/>
    </row>
    <row r="859" spans="4:53" ht="15">
      <c r="D859"/>
      <c r="E859"/>
      <c r="L859"/>
      <c r="M859"/>
      <c r="T859"/>
      <c r="U859"/>
      <c r="AB859"/>
      <c r="AC859"/>
      <c r="AJ859"/>
      <c r="AK859"/>
      <c r="AR859"/>
      <c r="AS859"/>
      <c r="AZ859"/>
      <c r="BA859"/>
    </row>
    <row r="860" spans="4:53" ht="15">
      <c r="D860"/>
      <c r="E860"/>
      <c r="L860"/>
      <c r="M860"/>
      <c r="T860"/>
      <c r="U860"/>
      <c r="AB860"/>
      <c r="AC860"/>
      <c r="AJ860"/>
      <c r="AK860"/>
      <c r="AR860"/>
      <c r="AS860"/>
      <c r="AZ860"/>
      <c r="BA860"/>
    </row>
    <row r="861" spans="4:53" ht="15">
      <c r="D861"/>
      <c r="E861"/>
      <c r="L861"/>
      <c r="M861"/>
      <c r="T861"/>
      <c r="U861"/>
      <c r="AB861"/>
      <c r="AC861"/>
      <c r="AJ861"/>
      <c r="AK861"/>
      <c r="AR861"/>
      <c r="AS861"/>
      <c r="AZ861"/>
      <c r="BA861"/>
    </row>
    <row r="862" spans="4:53" ht="15">
      <c r="D862"/>
      <c r="E862"/>
      <c r="L862"/>
      <c r="M862"/>
      <c r="T862"/>
      <c r="U862"/>
      <c r="AB862"/>
      <c r="AC862"/>
      <c r="AJ862"/>
      <c r="AK862"/>
      <c r="AR862"/>
      <c r="AS862"/>
      <c r="AZ862"/>
      <c r="BA862"/>
    </row>
    <row r="863" spans="4:53" ht="15">
      <c r="D863"/>
      <c r="E863"/>
      <c r="L863"/>
      <c r="M863"/>
      <c r="T863"/>
      <c r="U863"/>
      <c r="AB863"/>
      <c r="AC863"/>
      <c r="AJ863"/>
      <c r="AK863"/>
      <c r="AR863"/>
      <c r="AS863"/>
      <c r="AZ863"/>
      <c r="BA863"/>
    </row>
    <row r="864" spans="4:53" ht="15">
      <c r="D864"/>
      <c r="E864"/>
      <c r="L864"/>
      <c r="M864"/>
      <c r="T864"/>
      <c r="U864"/>
      <c r="AB864"/>
      <c r="AC864"/>
      <c r="AJ864"/>
      <c r="AK864"/>
      <c r="AR864"/>
      <c r="AS864"/>
      <c r="AZ864"/>
      <c r="BA864"/>
    </row>
    <row r="865" spans="4:53" ht="15">
      <c r="D865"/>
      <c r="E865"/>
      <c r="L865"/>
      <c r="M865"/>
      <c r="T865"/>
      <c r="U865"/>
      <c r="AB865"/>
      <c r="AC865"/>
      <c r="AJ865"/>
      <c r="AK865"/>
      <c r="AR865"/>
      <c r="AS865"/>
      <c r="AZ865"/>
      <c r="BA865"/>
    </row>
    <row r="866" spans="4:53" ht="15">
      <c r="D866"/>
      <c r="E866"/>
      <c r="L866"/>
      <c r="M866"/>
      <c r="T866"/>
      <c r="U866"/>
      <c r="AB866"/>
      <c r="AC866"/>
      <c r="AJ866"/>
      <c r="AK866"/>
      <c r="AR866"/>
      <c r="AS866"/>
      <c r="AZ866"/>
      <c r="BA866"/>
    </row>
    <row r="867" spans="4:53" ht="15">
      <c r="D867"/>
      <c r="E867"/>
      <c r="L867"/>
      <c r="M867"/>
      <c r="T867"/>
      <c r="U867"/>
      <c r="AB867"/>
      <c r="AC867"/>
      <c r="AJ867"/>
      <c r="AK867"/>
      <c r="AR867"/>
      <c r="AS867"/>
      <c r="AZ867"/>
      <c r="BA867"/>
    </row>
    <row r="868" spans="4:53" ht="15">
      <c r="D868"/>
      <c r="E868"/>
      <c r="L868"/>
      <c r="M868"/>
      <c r="T868"/>
      <c r="U868"/>
      <c r="AB868"/>
      <c r="AC868"/>
      <c r="AJ868"/>
      <c r="AK868"/>
      <c r="AR868"/>
      <c r="AS868"/>
      <c r="AZ868"/>
      <c r="BA868"/>
    </row>
    <row r="869" spans="4:53" ht="15">
      <c r="D869"/>
      <c r="E869"/>
      <c r="L869"/>
      <c r="M869"/>
      <c r="T869"/>
      <c r="U869"/>
      <c r="AB869"/>
      <c r="AC869"/>
      <c r="AJ869"/>
      <c r="AK869"/>
      <c r="AR869"/>
      <c r="AS869"/>
      <c r="AZ869"/>
      <c r="BA869"/>
    </row>
    <row r="870" spans="4:53" ht="15">
      <c r="D870"/>
      <c r="E870"/>
      <c r="L870"/>
      <c r="M870"/>
      <c r="T870"/>
      <c r="U870"/>
      <c r="AB870"/>
      <c r="AC870"/>
      <c r="AJ870"/>
      <c r="AK870"/>
      <c r="AR870"/>
      <c r="AS870"/>
      <c r="AZ870"/>
      <c r="BA870"/>
    </row>
    <row r="871" spans="4:53" ht="15">
      <c r="D871"/>
      <c r="E871"/>
      <c r="L871"/>
      <c r="M871"/>
      <c r="T871"/>
      <c r="U871"/>
      <c r="AB871"/>
      <c r="AC871"/>
      <c r="AJ871"/>
      <c r="AK871"/>
      <c r="AR871"/>
      <c r="AS871"/>
      <c r="AZ871"/>
      <c r="BA871"/>
    </row>
    <row r="872" spans="4:53" ht="15">
      <c r="D872"/>
      <c r="E872"/>
      <c r="L872"/>
      <c r="M872"/>
      <c r="T872"/>
      <c r="U872"/>
      <c r="AB872"/>
      <c r="AC872"/>
      <c r="AJ872"/>
      <c r="AK872"/>
      <c r="AR872"/>
      <c r="AS872"/>
      <c r="AZ872"/>
      <c r="BA872"/>
    </row>
    <row r="873" spans="4:53" ht="15">
      <c r="D873"/>
      <c r="E873"/>
      <c r="L873"/>
      <c r="M873"/>
      <c r="T873"/>
      <c r="U873"/>
      <c r="AB873"/>
      <c r="AC873"/>
      <c r="AJ873"/>
      <c r="AK873"/>
      <c r="AR873"/>
      <c r="AS873"/>
      <c r="AZ873"/>
      <c r="BA873"/>
    </row>
    <row r="874" spans="4:53" ht="15">
      <c r="D874"/>
      <c r="E874"/>
      <c r="L874"/>
      <c r="M874"/>
      <c r="T874"/>
      <c r="U874"/>
      <c r="AB874"/>
      <c r="AC874"/>
      <c r="AJ874"/>
      <c r="AK874"/>
      <c r="AR874"/>
      <c r="AS874"/>
      <c r="AZ874"/>
      <c r="BA874"/>
    </row>
    <row r="875" spans="4:53" ht="15">
      <c r="D875"/>
      <c r="E875"/>
      <c r="L875"/>
      <c r="M875"/>
      <c r="T875"/>
      <c r="U875"/>
      <c r="AB875"/>
      <c r="AC875"/>
      <c r="AJ875"/>
      <c r="AK875"/>
      <c r="AR875"/>
      <c r="AS875"/>
      <c r="AZ875"/>
      <c r="BA875"/>
    </row>
    <row r="876" spans="4:53" ht="15">
      <c r="D876"/>
      <c r="E876"/>
      <c r="L876"/>
      <c r="M876"/>
      <c r="T876"/>
      <c r="U876"/>
      <c r="AB876"/>
      <c r="AC876"/>
      <c r="AJ876"/>
      <c r="AK876"/>
      <c r="AR876"/>
      <c r="AS876"/>
      <c r="AZ876"/>
      <c r="BA876"/>
    </row>
    <row r="877" spans="4:53" ht="15">
      <c r="D877"/>
      <c r="E877"/>
      <c r="L877"/>
      <c r="M877"/>
      <c r="T877"/>
      <c r="U877"/>
      <c r="AB877"/>
      <c r="AC877"/>
      <c r="AJ877"/>
      <c r="AK877"/>
      <c r="AR877"/>
      <c r="AS877"/>
      <c r="AZ877"/>
      <c r="BA877"/>
    </row>
    <row r="878" spans="4:53" ht="15">
      <c r="D878"/>
      <c r="E878"/>
      <c r="L878"/>
      <c r="M878"/>
      <c r="T878"/>
      <c r="U878"/>
      <c r="AB878"/>
      <c r="AC878"/>
      <c r="AJ878"/>
      <c r="AK878"/>
      <c r="AR878"/>
      <c r="AS878"/>
      <c r="AZ878"/>
      <c r="BA878"/>
    </row>
    <row r="879" spans="4:53" ht="15">
      <c r="D879"/>
      <c r="E879"/>
      <c r="L879"/>
      <c r="M879"/>
      <c r="T879"/>
      <c r="U879"/>
      <c r="AB879"/>
      <c r="AC879"/>
      <c r="AJ879"/>
      <c r="AK879"/>
      <c r="AR879"/>
      <c r="AS879"/>
      <c r="AZ879"/>
      <c r="BA879"/>
    </row>
    <row r="880" spans="4:53" ht="15">
      <c r="D880"/>
      <c r="E880"/>
      <c r="L880"/>
      <c r="M880"/>
      <c r="T880"/>
      <c r="U880"/>
      <c r="AB880"/>
      <c r="AC880"/>
      <c r="AJ880"/>
      <c r="AK880"/>
      <c r="AR880"/>
      <c r="AS880"/>
      <c r="AZ880"/>
      <c r="BA880"/>
    </row>
    <row r="881" spans="4:53" ht="15">
      <c r="D881"/>
      <c r="E881"/>
      <c r="L881"/>
      <c r="M881"/>
      <c r="T881"/>
      <c r="U881"/>
      <c r="AB881"/>
      <c r="AC881"/>
      <c r="AJ881"/>
      <c r="AK881"/>
      <c r="AR881"/>
      <c r="AS881"/>
      <c r="AZ881"/>
      <c r="BA881"/>
    </row>
    <row r="882" spans="4:53" ht="15">
      <c r="D882"/>
      <c r="E882"/>
      <c r="L882"/>
      <c r="M882"/>
      <c r="T882"/>
      <c r="U882"/>
      <c r="AB882"/>
      <c r="AC882"/>
      <c r="AJ882"/>
      <c r="AK882"/>
      <c r="AR882"/>
      <c r="AS882"/>
      <c r="AZ882"/>
      <c r="BA882"/>
    </row>
    <row r="883" spans="4:53" ht="15">
      <c r="D883"/>
      <c r="E883"/>
      <c r="L883"/>
      <c r="M883"/>
      <c r="T883"/>
      <c r="U883"/>
      <c r="AB883"/>
      <c r="AC883"/>
      <c r="AJ883"/>
      <c r="AK883"/>
      <c r="AR883"/>
      <c r="AS883"/>
      <c r="AZ883"/>
      <c r="BA883"/>
    </row>
    <row r="884" spans="4:53" ht="15">
      <c r="D884"/>
      <c r="E884"/>
      <c r="L884"/>
      <c r="M884"/>
      <c r="T884"/>
      <c r="U884"/>
      <c r="AB884"/>
      <c r="AC884"/>
      <c r="AJ884"/>
      <c r="AK884"/>
      <c r="AR884"/>
      <c r="AS884"/>
      <c r="AZ884"/>
      <c r="BA884"/>
    </row>
    <row r="885" spans="4:53" ht="15">
      <c r="D885"/>
      <c r="E885"/>
      <c r="L885"/>
      <c r="M885"/>
      <c r="T885"/>
      <c r="U885"/>
      <c r="AB885"/>
      <c r="AC885"/>
      <c r="AJ885"/>
      <c r="AK885"/>
      <c r="AR885"/>
      <c r="AS885"/>
      <c r="AZ885"/>
      <c r="BA885"/>
    </row>
    <row r="886" spans="4:53" ht="15">
      <c r="D886"/>
      <c r="E886"/>
      <c r="L886"/>
      <c r="M886"/>
      <c r="T886"/>
      <c r="U886"/>
      <c r="AB886"/>
      <c r="AC886"/>
      <c r="AJ886"/>
      <c r="AK886"/>
      <c r="AR886"/>
      <c r="AS886"/>
      <c r="AZ886"/>
      <c r="BA886"/>
    </row>
    <row r="887" spans="4:53" ht="15">
      <c r="D887"/>
      <c r="E887"/>
      <c r="L887"/>
      <c r="M887"/>
      <c r="T887"/>
      <c r="U887"/>
      <c r="AB887"/>
      <c r="AC887"/>
      <c r="AJ887"/>
      <c r="AK887"/>
      <c r="AR887"/>
      <c r="AS887"/>
      <c r="AZ887"/>
      <c r="BA887"/>
    </row>
    <row r="888" spans="4:53" ht="15">
      <c r="D888"/>
      <c r="E888"/>
      <c r="L888"/>
      <c r="M888"/>
      <c r="T888"/>
      <c r="U888"/>
      <c r="AB888"/>
      <c r="AC888"/>
      <c r="AJ888"/>
      <c r="AK888"/>
      <c r="AR888"/>
      <c r="AS888"/>
      <c r="AZ888"/>
      <c r="BA888"/>
    </row>
    <row r="889" spans="4:53" ht="15">
      <c r="D889"/>
      <c r="E889"/>
      <c r="L889"/>
      <c r="M889"/>
      <c r="T889"/>
      <c r="U889"/>
      <c r="AB889"/>
      <c r="AC889"/>
      <c r="AJ889"/>
      <c r="AK889"/>
      <c r="AR889"/>
      <c r="AS889"/>
      <c r="AZ889"/>
      <c r="BA889"/>
    </row>
    <row r="890" spans="4:53" ht="15">
      <c r="D890"/>
      <c r="E890"/>
      <c r="L890"/>
      <c r="M890"/>
      <c r="T890"/>
      <c r="U890"/>
      <c r="AB890"/>
      <c r="AC890"/>
      <c r="AJ890"/>
      <c r="AK890"/>
      <c r="AR890"/>
      <c r="AS890"/>
      <c r="AZ890"/>
      <c r="BA890"/>
    </row>
    <row r="891" spans="4:53" ht="15">
      <c r="D891"/>
      <c r="E891"/>
      <c r="L891"/>
      <c r="M891"/>
      <c r="T891"/>
      <c r="U891"/>
      <c r="AB891"/>
      <c r="AC891"/>
      <c r="AJ891"/>
      <c r="AK891"/>
      <c r="AR891"/>
      <c r="AS891"/>
      <c r="AZ891"/>
      <c r="BA891"/>
    </row>
    <row r="892" spans="4:53" ht="15">
      <c r="D892"/>
      <c r="E892"/>
      <c r="L892"/>
      <c r="M892"/>
      <c r="T892"/>
      <c r="U892"/>
      <c r="AB892"/>
      <c r="AC892"/>
      <c r="AJ892"/>
      <c r="AK892"/>
      <c r="AR892"/>
      <c r="AS892"/>
      <c r="AZ892"/>
      <c r="BA892"/>
    </row>
    <row r="893" spans="4:53" ht="15">
      <c r="D893"/>
      <c r="E893"/>
      <c r="L893"/>
      <c r="M893"/>
      <c r="T893"/>
      <c r="U893"/>
      <c r="AB893"/>
      <c r="AC893"/>
      <c r="AJ893"/>
      <c r="AK893"/>
      <c r="AR893"/>
      <c r="AS893"/>
      <c r="AZ893"/>
      <c r="BA893"/>
    </row>
    <row r="894" spans="4:53" ht="15">
      <c r="D894"/>
      <c r="E894"/>
      <c r="L894"/>
      <c r="M894"/>
      <c r="T894"/>
      <c r="U894"/>
      <c r="AB894"/>
      <c r="AC894"/>
      <c r="AJ894"/>
      <c r="AK894"/>
      <c r="AR894"/>
      <c r="AS894"/>
      <c r="AZ894"/>
      <c r="BA894"/>
    </row>
    <row r="895" spans="4:53" ht="15">
      <c r="D895"/>
      <c r="E895"/>
      <c r="L895"/>
      <c r="M895"/>
      <c r="T895"/>
      <c r="U895"/>
      <c r="AB895"/>
      <c r="AC895"/>
      <c r="AJ895"/>
      <c r="AK895"/>
      <c r="AR895"/>
      <c r="AS895"/>
      <c r="AZ895"/>
      <c r="BA895"/>
    </row>
    <row r="896" spans="4:53" ht="15">
      <c r="D896"/>
      <c r="E896"/>
      <c r="L896"/>
      <c r="M896"/>
      <c r="T896"/>
      <c r="U896"/>
      <c r="AB896"/>
      <c r="AC896"/>
      <c r="AJ896"/>
      <c r="AK896"/>
      <c r="AR896"/>
      <c r="AS896"/>
      <c r="AZ896"/>
      <c r="BA896"/>
    </row>
    <row r="897" spans="4:53" ht="15">
      <c r="D897"/>
      <c r="E897"/>
      <c r="L897"/>
      <c r="M897"/>
      <c r="T897"/>
      <c r="U897"/>
      <c r="AB897"/>
      <c r="AC897"/>
      <c r="AJ897"/>
      <c r="AK897"/>
      <c r="AR897"/>
      <c r="AS897"/>
      <c r="AZ897"/>
      <c r="BA897"/>
    </row>
    <row r="898" spans="4:53" ht="15">
      <c r="D898"/>
      <c r="E898"/>
      <c r="L898"/>
      <c r="M898"/>
      <c r="T898"/>
      <c r="U898"/>
      <c r="AB898"/>
      <c r="AC898"/>
      <c r="AJ898"/>
      <c r="AK898"/>
      <c r="AR898"/>
      <c r="AS898"/>
      <c r="AZ898"/>
      <c r="BA898"/>
    </row>
    <row r="899" spans="4:53" ht="15">
      <c r="D899"/>
      <c r="E899"/>
      <c r="L899"/>
      <c r="M899"/>
      <c r="T899"/>
      <c r="U899"/>
      <c r="AB899"/>
      <c r="AC899"/>
      <c r="AJ899"/>
      <c r="AK899"/>
      <c r="AR899"/>
      <c r="AS899"/>
      <c r="AZ899"/>
      <c r="BA899"/>
    </row>
    <row r="900" spans="4:53" ht="15">
      <c r="D900"/>
      <c r="E900"/>
      <c r="L900"/>
      <c r="M900"/>
      <c r="T900"/>
      <c r="U900"/>
      <c r="AB900"/>
      <c r="AC900"/>
      <c r="AJ900"/>
      <c r="AK900"/>
      <c r="AR900"/>
      <c r="AS900"/>
      <c r="AZ900"/>
      <c r="BA900"/>
    </row>
    <row r="901" spans="4:53" ht="15">
      <c r="D901"/>
      <c r="E901"/>
      <c r="L901"/>
      <c r="M901"/>
      <c r="T901"/>
      <c r="U901"/>
      <c r="AB901"/>
      <c r="AC901"/>
      <c r="AJ901"/>
      <c r="AK901"/>
      <c r="AR901"/>
      <c r="AS901"/>
      <c r="AZ901"/>
      <c r="BA901"/>
    </row>
    <row r="902" spans="4:53" ht="15">
      <c r="D902"/>
      <c r="E902"/>
      <c r="L902"/>
      <c r="M902"/>
      <c r="T902"/>
      <c r="U902"/>
      <c r="AB902"/>
      <c r="AC902"/>
      <c r="AJ902"/>
      <c r="AK902"/>
      <c r="AR902"/>
      <c r="AS902"/>
      <c r="AZ902"/>
      <c r="BA902"/>
    </row>
    <row r="903" spans="4:53" ht="15">
      <c r="D903"/>
      <c r="E903"/>
      <c r="L903"/>
      <c r="M903"/>
      <c r="T903"/>
      <c r="U903"/>
      <c r="AB903"/>
      <c r="AC903"/>
      <c r="AJ903"/>
      <c r="AK903"/>
      <c r="AR903"/>
      <c r="AS903"/>
      <c r="AZ903"/>
      <c r="BA903"/>
    </row>
    <row r="904" spans="4:53" ht="15">
      <c r="D904"/>
      <c r="E904"/>
      <c r="L904"/>
      <c r="M904"/>
      <c r="T904"/>
      <c r="U904"/>
      <c r="AB904"/>
      <c r="AC904"/>
      <c r="AJ904"/>
      <c r="AK904"/>
      <c r="AR904"/>
      <c r="AS904"/>
      <c r="AZ904"/>
      <c r="BA904"/>
    </row>
    <row r="905" spans="4:53" ht="15">
      <c r="D905"/>
      <c r="E905"/>
      <c r="L905"/>
      <c r="M905"/>
      <c r="T905"/>
      <c r="U905"/>
      <c r="AB905"/>
      <c r="AC905"/>
      <c r="AJ905"/>
      <c r="AK905"/>
      <c r="AR905"/>
      <c r="AS905"/>
      <c r="AZ905"/>
      <c r="BA905"/>
    </row>
    <row r="906" spans="4:53" ht="15">
      <c r="D906"/>
      <c r="E906"/>
      <c r="L906"/>
      <c r="M906"/>
      <c r="T906"/>
      <c r="U906"/>
      <c r="AB906"/>
      <c r="AC906"/>
      <c r="AJ906"/>
      <c r="AK906"/>
      <c r="AR906"/>
      <c r="AS906"/>
      <c r="AZ906"/>
      <c r="BA906"/>
    </row>
    <row r="907" spans="4:53" ht="15">
      <c r="D907"/>
      <c r="E907"/>
      <c r="L907"/>
      <c r="M907"/>
      <c r="T907"/>
      <c r="U907"/>
      <c r="AB907"/>
      <c r="AC907"/>
      <c r="AJ907"/>
      <c r="AK907"/>
      <c r="AR907"/>
      <c r="AS907"/>
      <c r="AZ907"/>
      <c r="BA907"/>
    </row>
    <row r="908" spans="4:53" ht="15">
      <c r="D908"/>
      <c r="E908"/>
      <c r="L908"/>
      <c r="M908"/>
      <c r="T908"/>
      <c r="U908"/>
      <c r="AB908"/>
      <c r="AC908"/>
      <c r="AJ908"/>
      <c r="AK908"/>
      <c r="AR908"/>
      <c r="AS908"/>
      <c r="AZ908"/>
      <c r="BA908"/>
    </row>
    <row r="909" spans="4:53" ht="15">
      <c r="D909"/>
      <c r="E909"/>
      <c r="L909"/>
      <c r="M909"/>
      <c r="T909"/>
      <c r="U909"/>
      <c r="AB909"/>
      <c r="AC909"/>
      <c r="AJ909"/>
      <c r="AK909"/>
      <c r="AR909"/>
      <c r="AS909"/>
      <c r="AZ909"/>
      <c r="BA909"/>
    </row>
    <row r="910" spans="4:53" ht="15">
      <c r="D910"/>
      <c r="E910"/>
      <c r="L910"/>
      <c r="M910"/>
      <c r="T910"/>
      <c r="U910"/>
      <c r="AB910"/>
      <c r="AC910"/>
      <c r="AJ910"/>
      <c r="AK910"/>
      <c r="AR910"/>
      <c r="AS910"/>
      <c r="AZ910"/>
      <c r="BA910"/>
    </row>
    <row r="911" spans="4:53" ht="15">
      <c r="D911"/>
      <c r="E911"/>
      <c r="L911"/>
      <c r="M911"/>
      <c r="T911"/>
      <c r="U911"/>
      <c r="AB911"/>
      <c r="AC911"/>
      <c r="AJ911"/>
      <c r="AK911"/>
      <c r="AR911"/>
      <c r="AS911"/>
      <c r="AZ911"/>
      <c r="BA911"/>
    </row>
    <row r="912" spans="4:53" ht="15">
      <c r="D912"/>
      <c r="E912"/>
      <c r="L912"/>
      <c r="M912"/>
      <c r="T912"/>
      <c r="U912"/>
      <c r="AB912"/>
      <c r="AC912"/>
      <c r="AJ912"/>
      <c r="AK912"/>
      <c r="AR912"/>
      <c r="AS912"/>
      <c r="AZ912"/>
      <c r="BA912"/>
    </row>
    <row r="913" spans="4:53" ht="15">
      <c r="D913"/>
      <c r="E913"/>
      <c r="L913"/>
      <c r="M913"/>
      <c r="T913"/>
      <c r="U913"/>
      <c r="AB913"/>
      <c r="AC913"/>
      <c r="AJ913"/>
      <c r="AK913"/>
      <c r="AR913"/>
      <c r="AS913"/>
      <c r="AZ913"/>
      <c r="BA913"/>
    </row>
    <row r="914" spans="4:53" ht="15">
      <c r="D914"/>
      <c r="E914"/>
      <c r="L914"/>
      <c r="M914"/>
      <c r="T914"/>
      <c r="U914"/>
      <c r="AB914"/>
      <c r="AC914"/>
      <c r="AJ914"/>
      <c r="AK914"/>
      <c r="AR914"/>
      <c r="AS914"/>
      <c r="AZ914"/>
      <c r="BA914"/>
    </row>
    <row r="915" spans="4:53" ht="15">
      <c r="D915"/>
      <c r="E915"/>
      <c r="L915"/>
      <c r="M915"/>
      <c r="T915"/>
      <c r="U915"/>
      <c r="AB915"/>
      <c r="AC915"/>
      <c r="AJ915"/>
      <c r="AK915"/>
      <c r="AR915"/>
      <c r="AS915"/>
      <c r="AZ915"/>
      <c r="BA915"/>
    </row>
    <row r="916" spans="4:53" ht="15">
      <c r="D916"/>
      <c r="E916"/>
      <c r="L916"/>
      <c r="M916"/>
      <c r="T916"/>
      <c r="U916"/>
      <c r="AB916"/>
      <c r="AC916"/>
      <c r="AJ916"/>
      <c r="AK916"/>
      <c r="AR916"/>
      <c r="AS916"/>
      <c r="AZ916"/>
      <c r="BA916"/>
    </row>
    <row r="917" spans="4:53" ht="15">
      <c r="D917"/>
      <c r="E917"/>
      <c r="L917"/>
      <c r="M917"/>
      <c r="T917"/>
      <c r="U917"/>
      <c r="AB917"/>
      <c r="AC917"/>
      <c r="AJ917"/>
      <c r="AK917"/>
      <c r="AR917"/>
      <c r="AS917"/>
      <c r="AZ917"/>
      <c r="BA917"/>
    </row>
    <row r="918" spans="4:53" ht="15">
      <c r="D918"/>
      <c r="E918"/>
      <c r="L918"/>
      <c r="M918"/>
      <c r="T918"/>
      <c r="U918"/>
      <c r="AB918"/>
      <c r="AC918"/>
      <c r="AJ918"/>
      <c r="AK918"/>
      <c r="AR918"/>
      <c r="AS918"/>
      <c r="AZ918"/>
      <c r="BA918"/>
    </row>
    <row r="919" spans="4:53" ht="15">
      <c r="D919"/>
      <c r="E919"/>
      <c r="L919"/>
      <c r="M919"/>
      <c r="T919"/>
      <c r="U919"/>
      <c r="AB919"/>
      <c r="AC919"/>
      <c r="AJ919"/>
      <c r="AK919"/>
      <c r="AR919"/>
      <c r="AS919"/>
      <c r="AZ919"/>
      <c r="BA919"/>
    </row>
    <row r="920" spans="4:53" ht="15">
      <c r="D920"/>
      <c r="E920"/>
      <c r="L920"/>
      <c r="M920"/>
      <c r="T920"/>
      <c r="U920"/>
      <c r="AB920"/>
      <c r="AC920"/>
      <c r="AJ920"/>
      <c r="AK920"/>
      <c r="AR920"/>
      <c r="AS920"/>
      <c r="AZ920"/>
      <c r="BA920"/>
    </row>
    <row r="921" spans="4:53" ht="15">
      <c r="D921"/>
      <c r="E921"/>
      <c r="L921"/>
      <c r="M921"/>
      <c r="T921"/>
      <c r="U921"/>
      <c r="AB921"/>
      <c r="AC921"/>
      <c r="AJ921"/>
      <c r="AK921"/>
      <c r="AR921"/>
      <c r="AS921"/>
      <c r="AZ921"/>
      <c r="BA921"/>
    </row>
    <row r="922" spans="4:53" ht="15">
      <c r="D922"/>
      <c r="E922"/>
      <c r="L922"/>
      <c r="M922"/>
      <c r="T922"/>
      <c r="U922"/>
      <c r="AB922"/>
      <c r="AC922"/>
      <c r="AJ922"/>
      <c r="AK922"/>
      <c r="AR922"/>
      <c r="AS922"/>
      <c r="AZ922"/>
      <c r="BA922"/>
    </row>
    <row r="923" spans="4:53" ht="15">
      <c r="D923"/>
      <c r="E923"/>
      <c r="L923"/>
      <c r="M923"/>
      <c r="T923"/>
      <c r="U923"/>
      <c r="AB923"/>
      <c r="AC923"/>
      <c r="AJ923"/>
      <c r="AK923"/>
      <c r="AR923"/>
      <c r="AS923"/>
      <c r="AZ923"/>
      <c r="BA923"/>
    </row>
    <row r="924" spans="4:53" ht="15">
      <c r="D924"/>
      <c r="E924"/>
      <c r="L924"/>
      <c r="M924"/>
      <c r="T924"/>
      <c r="U924"/>
      <c r="AB924"/>
      <c r="AC924"/>
      <c r="AJ924"/>
      <c r="AK924"/>
      <c r="AR924"/>
      <c r="AS924"/>
      <c r="AZ924"/>
      <c r="BA924"/>
    </row>
    <row r="925" spans="4:53" ht="15">
      <c r="D925"/>
      <c r="E925"/>
      <c r="L925"/>
      <c r="M925"/>
      <c r="T925"/>
      <c r="U925"/>
      <c r="AB925"/>
      <c r="AC925"/>
      <c r="AJ925"/>
      <c r="AK925"/>
      <c r="AR925"/>
      <c r="AS925"/>
      <c r="AZ925"/>
      <c r="BA925"/>
    </row>
    <row r="926" spans="4:53" ht="15">
      <c r="D926"/>
      <c r="E926"/>
      <c r="L926"/>
      <c r="M926"/>
      <c r="T926"/>
      <c r="U926"/>
      <c r="AB926"/>
      <c r="AC926"/>
      <c r="AJ926"/>
      <c r="AK926"/>
      <c r="AR926"/>
      <c r="AS926"/>
      <c r="AZ926"/>
      <c r="BA926"/>
    </row>
    <row r="927" spans="4:53" ht="15">
      <c r="D927"/>
      <c r="E927"/>
      <c r="L927"/>
      <c r="M927"/>
      <c r="T927"/>
      <c r="U927"/>
      <c r="AB927"/>
      <c r="AC927"/>
      <c r="AJ927"/>
      <c r="AK927"/>
      <c r="AR927"/>
      <c r="AS927"/>
      <c r="AZ927"/>
      <c r="BA927"/>
    </row>
    <row r="928" spans="4:53" ht="15">
      <c r="D928"/>
      <c r="E928"/>
      <c r="L928"/>
      <c r="M928"/>
      <c r="T928"/>
      <c r="U928"/>
      <c r="AB928"/>
      <c r="AC928"/>
      <c r="AJ928"/>
      <c r="AK928"/>
      <c r="AR928"/>
      <c r="AS928"/>
      <c r="AZ928"/>
      <c r="BA928"/>
    </row>
    <row r="929" spans="4:53" ht="15">
      <c r="D929"/>
      <c r="E929"/>
      <c r="L929"/>
      <c r="M929"/>
      <c r="T929"/>
      <c r="U929"/>
      <c r="AB929"/>
      <c r="AC929"/>
      <c r="AJ929"/>
      <c r="AK929"/>
      <c r="AR929"/>
      <c r="AS929"/>
      <c r="AZ929"/>
      <c r="BA929"/>
    </row>
    <row r="930" spans="4:53" ht="15">
      <c r="D930"/>
      <c r="E930"/>
      <c r="L930"/>
      <c r="M930"/>
      <c r="T930"/>
      <c r="U930"/>
      <c r="AB930"/>
      <c r="AC930"/>
      <c r="AJ930"/>
      <c r="AK930"/>
      <c r="AR930"/>
      <c r="AS930"/>
      <c r="AZ930"/>
      <c r="BA930"/>
    </row>
    <row r="931" spans="4:53" ht="15">
      <c r="D931"/>
      <c r="E931"/>
      <c r="L931"/>
      <c r="M931"/>
      <c r="T931"/>
      <c r="U931"/>
      <c r="AB931"/>
      <c r="AC931"/>
      <c r="AJ931"/>
      <c r="AK931"/>
      <c r="AR931"/>
      <c r="AS931"/>
      <c r="AZ931"/>
      <c r="BA931"/>
    </row>
    <row r="932" spans="4:53" ht="15">
      <c r="D932"/>
      <c r="E932"/>
      <c r="L932"/>
      <c r="M932"/>
      <c r="T932"/>
      <c r="U932"/>
      <c r="AB932"/>
      <c r="AC932"/>
      <c r="AJ932"/>
      <c r="AK932"/>
      <c r="AR932"/>
      <c r="AS932"/>
      <c r="AZ932"/>
      <c r="BA932"/>
    </row>
    <row r="933" spans="4:53" ht="15">
      <c r="D933"/>
      <c r="E933"/>
      <c r="L933"/>
      <c r="M933"/>
      <c r="T933"/>
      <c r="U933"/>
      <c r="AB933"/>
      <c r="AC933"/>
      <c r="AJ933"/>
      <c r="AK933"/>
      <c r="AR933"/>
      <c r="AS933"/>
      <c r="AZ933"/>
      <c r="BA933"/>
    </row>
    <row r="934" spans="4:53" ht="15">
      <c r="D934"/>
      <c r="E934"/>
      <c r="L934"/>
      <c r="M934"/>
      <c r="T934"/>
      <c r="U934"/>
      <c r="AB934"/>
      <c r="AC934"/>
      <c r="AJ934"/>
      <c r="AK934"/>
      <c r="AR934"/>
      <c r="AS934"/>
      <c r="AZ934"/>
      <c r="BA934"/>
    </row>
    <row r="935" spans="4:53" ht="15">
      <c r="D935"/>
      <c r="E935"/>
      <c r="L935"/>
      <c r="M935"/>
      <c r="T935"/>
      <c r="U935"/>
      <c r="AB935"/>
      <c r="AC935"/>
      <c r="AJ935"/>
      <c r="AK935"/>
      <c r="AR935"/>
      <c r="AS935"/>
      <c r="AZ935"/>
      <c r="BA935"/>
    </row>
    <row r="936" spans="4:53" ht="15">
      <c r="D936"/>
      <c r="E936"/>
      <c r="L936"/>
      <c r="M936"/>
      <c r="T936"/>
      <c r="U936"/>
      <c r="AB936"/>
      <c r="AC936"/>
      <c r="AJ936"/>
      <c r="AK936"/>
      <c r="AR936"/>
      <c r="AS936"/>
      <c r="AZ936"/>
      <c r="BA936"/>
    </row>
    <row r="937" spans="4:53" ht="15">
      <c r="D937"/>
      <c r="E937"/>
      <c r="L937"/>
      <c r="M937"/>
      <c r="T937"/>
      <c r="U937"/>
      <c r="AB937"/>
      <c r="AC937"/>
      <c r="AJ937"/>
      <c r="AK937"/>
      <c r="AR937"/>
      <c r="AS937"/>
      <c r="AZ937"/>
      <c r="BA937"/>
    </row>
    <row r="938" spans="4:53" ht="15">
      <c r="D938"/>
      <c r="E938"/>
      <c r="L938"/>
      <c r="M938"/>
      <c r="T938"/>
      <c r="U938"/>
      <c r="AB938"/>
      <c r="AC938"/>
      <c r="AJ938"/>
      <c r="AK938"/>
      <c r="AR938"/>
      <c r="AS938"/>
      <c r="AZ938"/>
      <c r="BA938"/>
    </row>
    <row r="939" spans="4:53" ht="15">
      <c r="D939"/>
      <c r="E939"/>
      <c r="L939"/>
      <c r="M939"/>
      <c r="T939"/>
      <c r="U939"/>
      <c r="AB939"/>
      <c r="AC939"/>
      <c r="AJ939"/>
      <c r="AK939"/>
      <c r="AR939"/>
      <c r="AS939"/>
      <c r="AZ939"/>
      <c r="BA939"/>
    </row>
    <row r="940" spans="4:53" ht="15">
      <c r="D940"/>
      <c r="E940"/>
      <c r="L940"/>
      <c r="M940"/>
      <c r="T940"/>
      <c r="U940"/>
      <c r="AB940"/>
      <c r="AC940"/>
      <c r="AJ940"/>
      <c r="AK940"/>
      <c r="AR940"/>
      <c r="AS940"/>
      <c r="AZ940"/>
      <c r="BA940"/>
    </row>
    <row r="941" spans="4:53" ht="15">
      <c r="D941"/>
      <c r="E941"/>
      <c r="L941"/>
      <c r="M941"/>
      <c r="T941"/>
      <c r="U941"/>
      <c r="AB941"/>
      <c r="AC941"/>
      <c r="AJ941"/>
      <c r="AK941"/>
      <c r="AR941"/>
      <c r="AS941"/>
      <c r="AZ941"/>
      <c r="BA941"/>
    </row>
    <row r="942" spans="4:53" ht="15">
      <c r="D942"/>
      <c r="E942"/>
      <c r="L942"/>
      <c r="M942"/>
      <c r="T942"/>
      <c r="U942"/>
      <c r="AB942"/>
      <c r="AC942"/>
      <c r="AJ942"/>
      <c r="AK942"/>
      <c r="AR942"/>
      <c r="AS942"/>
      <c r="AZ942"/>
      <c r="BA942"/>
    </row>
    <row r="943" spans="4:53" ht="15">
      <c r="D943"/>
      <c r="E943"/>
      <c r="L943"/>
      <c r="M943"/>
      <c r="T943"/>
      <c r="U943"/>
      <c r="AB943"/>
      <c r="AC943"/>
      <c r="AJ943"/>
      <c r="AK943"/>
      <c r="AR943"/>
      <c r="AS943"/>
      <c r="AZ943"/>
      <c r="BA943"/>
    </row>
    <row r="944" spans="4:53" ht="15">
      <c r="D944"/>
      <c r="E944"/>
      <c r="L944"/>
      <c r="M944"/>
      <c r="T944"/>
      <c r="U944"/>
      <c r="AB944"/>
      <c r="AC944"/>
      <c r="AJ944"/>
      <c r="AK944"/>
      <c r="AR944"/>
      <c r="AS944"/>
      <c r="AZ944"/>
      <c r="BA944"/>
    </row>
    <row r="945" spans="4:53" ht="15">
      <c r="D945"/>
      <c r="E945"/>
      <c r="L945"/>
      <c r="M945"/>
      <c r="T945"/>
      <c r="U945"/>
      <c r="AB945"/>
      <c r="AC945"/>
      <c r="AJ945"/>
      <c r="AK945"/>
      <c r="AR945"/>
      <c r="AS945"/>
      <c r="AZ945"/>
      <c r="BA945"/>
    </row>
    <row r="946" spans="4:53" ht="15">
      <c r="D946"/>
      <c r="E946"/>
      <c r="L946"/>
      <c r="M946"/>
      <c r="T946"/>
      <c r="U946"/>
      <c r="AB946"/>
      <c r="AC946"/>
      <c r="AJ946"/>
      <c r="AK946"/>
      <c r="AR946"/>
      <c r="AS946"/>
      <c r="AZ946"/>
      <c r="BA946"/>
    </row>
    <row r="947" spans="4:53" ht="15">
      <c r="D947"/>
      <c r="E947"/>
      <c r="L947"/>
      <c r="M947"/>
      <c r="T947"/>
      <c r="U947"/>
      <c r="AB947"/>
      <c r="AC947"/>
      <c r="AJ947"/>
      <c r="AK947"/>
      <c r="AR947"/>
      <c r="AS947"/>
      <c r="AZ947"/>
      <c r="BA947"/>
    </row>
    <row r="948" spans="4:53" ht="15">
      <c r="D948"/>
      <c r="E948"/>
      <c r="L948"/>
      <c r="M948"/>
      <c r="T948"/>
      <c r="U948"/>
      <c r="AB948"/>
      <c r="AC948"/>
      <c r="AJ948"/>
      <c r="AK948"/>
      <c r="AR948"/>
      <c r="AS948"/>
      <c r="AZ948"/>
      <c r="BA948"/>
    </row>
    <row r="949" spans="4:53" ht="15">
      <c r="D949"/>
      <c r="E949"/>
      <c r="L949"/>
      <c r="M949"/>
      <c r="T949"/>
      <c r="U949"/>
      <c r="AB949"/>
      <c r="AC949"/>
      <c r="AJ949"/>
      <c r="AK949"/>
      <c r="AR949"/>
      <c r="AS949"/>
      <c r="AZ949"/>
      <c r="BA949"/>
    </row>
    <row r="950" spans="4:53" ht="15">
      <c r="D950"/>
      <c r="E950"/>
      <c r="L950"/>
      <c r="M950"/>
      <c r="T950"/>
      <c r="U950"/>
      <c r="AB950"/>
      <c r="AC950"/>
      <c r="AJ950"/>
      <c r="AK950"/>
      <c r="AR950"/>
      <c r="AS950"/>
      <c r="AZ950"/>
      <c r="BA950"/>
    </row>
    <row r="951" spans="4:53" ht="15">
      <c r="D951"/>
      <c r="E951"/>
      <c r="L951"/>
      <c r="M951"/>
      <c r="T951"/>
      <c r="U951"/>
      <c r="AB951"/>
      <c r="AC951"/>
      <c r="AJ951"/>
      <c r="AK951"/>
      <c r="AR951"/>
      <c r="AS951"/>
      <c r="AZ951"/>
      <c r="BA951"/>
    </row>
    <row r="952" spans="4:53" ht="15">
      <c r="D952"/>
      <c r="E952"/>
      <c r="L952"/>
      <c r="M952"/>
      <c r="T952"/>
      <c r="U952"/>
      <c r="AB952"/>
      <c r="AC952"/>
      <c r="AJ952"/>
      <c r="AK952"/>
      <c r="AR952"/>
      <c r="AS952"/>
      <c r="AZ952"/>
      <c r="BA952"/>
    </row>
    <row r="953" spans="4:53" ht="15">
      <c r="D953"/>
      <c r="E953"/>
      <c r="L953"/>
      <c r="M953"/>
      <c r="T953"/>
      <c r="U953"/>
      <c r="AB953"/>
      <c r="AC953"/>
      <c r="AJ953"/>
      <c r="AK953"/>
      <c r="AR953"/>
      <c r="AS953"/>
      <c r="AZ953"/>
      <c r="BA953"/>
    </row>
    <row r="954" spans="4:53" ht="15">
      <c r="D954"/>
      <c r="E954"/>
      <c r="L954"/>
      <c r="M954"/>
      <c r="T954"/>
      <c r="U954"/>
      <c r="AB954"/>
      <c r="AC954"/>
      <c r="AJ954"/>
      <c r="AK954"/>
      <c r="AR954"/>
      <c r="AS954"/>
      <c r="AZ954"/>
      <c r="BA954"/>
    </row>
    <row r="955" spans="4:53" ht="15">
      <c r="D955"/>
      <c r="E955"/>
      <c r="L955"/>
      <c r="M955"/>
      <c r="T955"/>
      <c r="U955"/>
      <c r="AB955"/>
      <c r="AC955"/>
      <c r="AJ955"/>
      <c r="AK955"/>
      <c r="AR955"/>
      <c r="AS955"/>
      <c r="AZ955"/>
      <c r="BA955"/>
    </row>
    <row r="956" spans="4:53" ht="15">
      <c r="D956"/>
      <c r="E956"/>
      <c r="L956"/>
      <c r="M956"/>
      <c r="T956"/>
      <c r="U956"/>
      <c r="AB956"/>
      <c r="AC956"/>
      <c r="AJ956"/>
      <c r="AK956"/>
      <c r="AR956"/>
      <c r="AS956"/>
      <c r="AZ956"/>
      <c r="BA956"/>
    </row>
    <row r="957" spans="4:53" ht="15">
      <c r="D957"/>
      <c r="E957"/>
      <c r="L957"/>
      <c r="M957"/>
      <c r="T957"/>
      <c r="U957"/>
      <c r="AB957"/>
      <c r="AC957"/>
      <c r="AJ957"/>
      <c r="AK957"/>
      <c r="AR957"/>
      <c r="AS957"/>
      <c r="AZ957"/>
      <c r="BA957"/>
    </row>
    <row r="958" spans="4:53" ht="15">
      <c r="D958"/>
      <c r="E958"/>
      <c r="L958"/>
      <c r="M958"/>
      <c r="T958"/>
      <c r="U958"/>
      <c r="AB958"/>
      <c r="AC958"/>
      <c r="AJ958"/>
      <c r="AK958"/>
      <c r="AR958"/>
      <c r="AS958"/>
      <c r="AZ958"/>
      <c r="BA958"/>
    </row>
    <row r="959" spans="4:53" ht="15">
      <c r="D959"/>
      <c r="E959"/>
      <c r="L959"/>
      <c r="M959"/>
      <c r="T959"/>
      <c r="U959"/>
      <c r="AB959"/>
      <c r="AC959"/>
      <c r="AJ959"/>
      <c r="AK959"/>
      <c r="AR959"/>
      <c r="AS959"/>
      <c r="AZ959"/>
      <c r="BA959"/>
    </row>
    <row r="960" spans="4:53" ht="15">
      <c r="D960"/>
      <c r="E960"/>
      <c r="L960"/>
      <c r="M960"/>
      <c r="T960"/>
      <c r="U960"/>
      <c r="AB960"/>
      <c r="AC960"/>
      <c r="AJ960"/>
      <c r="AK960"/>
      <c r="AR960"/>
      <c r="AS960"/>
      <c r="AZ960"/>
      <c r="BA960"/>
    </row>
    <row r="961" spans="4:53" ht="15">
      <c r="D961"/>
      <c r="E961"/>
      <c r="L961"/>
      <c r="M961"/>
      <c r="T961"/>
      <c r="U961"/>
      <c r="AB961"/>
      <c r="AC961"/>
      <c r="AJ961"/>
      <c r="AK961"/>
      <c r="AR961"/>
      <c r="AS961"/>
      <c r="AZ961"/>
      <c r="BA961"/>
    </row>
    <row r="962" spans="4:53" ht="15">
      <c r="D962"/>
      <c r="E962"/>
      <c r="L962"/>
      <c r="M962"/>
      <c r="T962"/>
      <c r="U962"/>
      <c r="AB962"/>
      <c r="AC962"/>
      <c r="AJ962"/>
      <c r="AK962"/>
      <c r="AR962"/>
      <c r="AS962"/>
      <c r="AZ962"/>
      <c r="BA962"/>
    </row>
    <row r="963" spans="4:53" ht="15">
      <c r="D963"/>
      <c r="E963"/>
      <c r="L963"/>
      <c r="M963"/>
      <c r="T963"/>
      <c r="U963"/>
      <c r="AB963"/>
      <c r="AC963"/>
      <c r="AJ963"/>
      <c r="AK963"/>
      <c r="AR963"/>
      <c r="AS963"/>
      <c r="AZ963"/>
      <c r="BA963"/>
    </row>
    <row r="964" spans="4:53" ht="15">
      <c r="D964"/>
      <c r="E964"/>
      <c r="L964"/>
      <c r="M964"/>
      <c r="T964"/>
      <c r="U964"/>
      <c r="AB964"/>
      <c r="AC964"/>
      <c r="AJ964"/>
      <c r="AK964"/>
      <c r="AR964"/>
      <c r="AS964"/>
      <c r="AZ964"/>
      <c r="BA964"/>
    </row>
    <row r="965" spans="4:53" ht="15">
      <c r="D965"/>
      <c r="E965"/>
      <c r="L965"/>
      <c r="M965"/>
      <c r="T965"/>
      <c r="U965"/>
      <c r="AB965"/>
      <c r="AC965"/>
      <c r="AJ965"/>
      <c r="AK965"/>
      <c r="AR965"/>
      <c r="AS965"/>
      <c r="AZ965"/>
      <c r="BA965"/>
    </row>
    <row r="966" spans="4:53" ht="15">
      <c r="D966"/>
      <c r="E966"/>
      <c r="L966"/>
      <c r="M966"/>
      <c r="T966"/>
      <c r="U966"/>
      <c r="AB966"/>
      <c r="AC966"/>
      <c r="AJ966"/>
      <c r="AK966"/>
      <c r="AR966"/>
      <c r="AS966"/>
      <c r="AZ966"/>
      <c r="BA966"/>
    </row>
    <row r="967" spans="4:53" ht="15">
      <c r="D967"/>
      <c r="E967"/>
      <c r="L967"/>
      <c r="M967"/>
      <c r="T967"/>
      <c r="U967"/>
      <c r="AB967"/>
      <c r="AC967"/>
      <c r="AJ967"/>
      <c r="AK967"/>
      <c r="AR967"/>
      <c r="AS967"/>
      <c r="AZ967"/>
      <c r="BA967"/>
    </row>
    <row r="968" spans="4:53" ht="15">
      <c r="D968"/>
      <c r="E968"/>
      <c r="L968"/>
      <c r="M968"/>
      <c r="T968"/>
      <c r="U968"/>
      <c r="AB968"/>
      <c r="AC968"/>
      <c r="AJ968"/>
      <c r="AK968"/>
      <c r="AR968"/>
      <c r="AS968"/>
      <c r="AZ968"/>
      <c r="BA968"/>
    </row>
    <row r="969" spans="4:53" ht="15">
      <c r="D969"/>
      <c r="E969"/>
      <c r="L969"/>
      <c r="M969"/>
      <c r="T969"/>
      <c r="U969"/>
      <c r="AB969"/>
      <c r="AC969"/>
      <c r="AJ969"/>
      <c r="AK969"/>
      <c r="AR969"/>
      <c r="AS969"/>
      <c r="AZ969"/>
      <c r="BA969"/>
    </row>
    <row r="970" spans="4:53" ht="15">
      <c r="D970"/>
      <c r="E970"/>
      <c r="L970"/>
      <c r="M970"/>
      <c r="T970"/>
      <c r="U970"/>
      <c r="AB970"/>
      <c r="AC970"/>
      <c r="AJ970"/>
      <c r="AK970"/>
      <c r="AR970"/>
      <c r="AS970"/>
      <c r="AZ970"/>
      <c r="BA970"/>
    </row>
    <row r="971" spans="4:53" ht="15">
      <c r="D971"/>
      <c r="E971"/>
      <c r="L971"/>
      <c r="M971"/>
      <c r="T971"/>
      <c r="U971"/>
      <c r="AB971"/>
      <c r="AC971"/>
      <c r="AJ971"/>
      <c r="AK971"/>
      <c r="AR971"/>
      <c r="AS971"/>
      <c r="AZ971"/>
      <c r="BA971"/>
    </row>
    <row r="972" spans="4:53" ht="15">
      <c r="D972"/>
      <c r="E972"/>
      <c r="L972"/>
      <c r="M972"/>
      <c r="T972"/>
      <c r="U972"/>
      <c r="AB972"/>
      <c r="AC972"/>
      <c r="AJ972"/>
      <c r="AK972"/>
      <c r="AR972"/>
      <c r="AS972"/>
      <c r="AZ972"/>
      <c r="BA972"/>
    </row>
    <row r="973" spans="4:53" ht="15">
      <c r="D973"/>
      <c r="E973"/>
      <c r="L973"/>
      <c r="M973"/>
      <c r="T973"/>
      <c r="U973"/>
      <c r="AB973"/>
      <c r="AC973"/>
      <c r="AJ973"/>
      <c r="AK973"/>
      <c r="AR973"/>
      <c r="AS973"/>
      <c r="AZ973"/>
      <c r="BA973"/>
    </row>
    <row r="974" spans="4:53" ht="15">
      <c r="D974"/>
      <c r="E974"/>
      <c r="L974"/>
      <c r="M974"/>
      <c r="T974"/>
      <c r="U974"/>
      <c r="AB974"/>
      <c r="AC974"/>
      <c r="AJ974"/>
      <c r="AK974"/>
      <c r="AR974"/>
      <c r="AS974"/>
      <c r="AZ974"/>
      <c r="BA974"/>
    </row>
    <row r="975" spans="4:53" ht="15">
      <c r="D975"/>
      <c r="E975"/>
      <c r="L975"/>
      <c r="M975"/>
      <c r="T975"/>
      <c r="U975"/>
      <c r="AB975"/>
      <c r="AC975"/>
      <c r="AJ975"/>
      <c r="AK975"/>
      <c r="AR975"/>
      <c r="AS975"/>
      <c r="AZ975"/>
      <c r="BA975"/>
    </row>
    <row r="976" spans="4:53" ht="15">
      <c r="D976"/>
      <c r="E976"/>
      <c r="L976"/>
      <c r="M976"/>
      <c r="T976"/>
      <c r="U976"/>
      <c r="AB976"/>
      <c r="AC976"/>
      <c r="AJ976"/>
      <c r="AK976"/>
      <c r="AR976"/>
      <c r="AS976"/>
      <c r="AZ976"/>
      <c r="BA976"/>
    </row>
    <row r="977" spans="4:53" ht="15">
      <c r="D977"/>
      <c r="E977"/>
      <c r="L977"/>
      <c r="M977"/>
      <c r="T977"/>
      <c r="U977"/>
      <c r="AB977"/>
      <c r="AC977"/>
      <c r="AJ977"/>
      <c r="AK977"/>
      <c r="AR977"/>
      <c r="AS977"/>
      <c r="AZ977"/>
      <c r="BA977"/>
    </row>
    <row r="978" spans="4:53" ht="15">
      <c r="D978"/>
      <c r="E978"/>
      <c r="L978"/>
      <c r="M978"/>
      <c r="T978"/>
      <c r="U978"/>
      <c r="AB978"/>
      <c r="AC978"/>
      <c r="AJ978"/>
      <c r="AK978"/>
      <c r="AR978"/>
      <c r="AS978"/>
      <c r="AZ978"/>
      <c r="BA978"/>
    </row>
    <row r="979" spans="4:53" ht="15">
      <c r="D979"/>
      <c r="E979"/>
      <c r="L979"/>
      <c r="M979"/>
      <c r="T979"/>
      <c r="U979"/>
      <c r="AB979"/>
      <c r="AC979"/>
      <c r="AJ979"/>
      <c r="AK979"/>
      <c r="AR979"/>
      <c r="AS979"/>
      <c r="AZ979"/>
      <c r="BA979"/>
    </row>
    <row r="980" spans="4:53" ht="15">
      <c r="D980"/>
      <c r="E980"/>
      <c r="L980"/>
      <c r="M980"/>
      <c r="T980"/>
      <c r="U980"/>
      <c r="AB980"/>
      <c r="AC980"/>
      <c r="AJ980"/>
      <c r="AK980"/>
      <c r="AR980"/>
      <c r="AS980"/>
      <c r="AZ980"/>
      <c r="BA980"/>
    </row>
    <row r="981" spans="4:53" ht="15">
      <c r="D981"/>
      <c r="E981"/>
      <c r="L981"/>
      <c r="M981"/>
      <c r="T981"/>
      <c r="U981"/>
      <c r="AB981"/>
      <c r="AC981"/>
      <c r="AJ981"/>
      <c r="AK981"/>
      <c r="AR981"/>
      <c r="AS981"/>
      <c r="AZ981"/>
      <c r="BA981"/>
    </row>
    <row r="982" spans="4:53" ht="15">
      <c r="D982"/>
      <c r="E982"/>
      <c r="L982"/>
      <c r="M982"/>
      <c r="T982"/>
      <c r="U982"/>
      <c r="AB982"/>
      <c r="AC982"/>
      <c r="AJ982"/>
      <c r="AK982"/>
      <c r="AR982"/>
      <c r="AS982"/>
      <c r="AZ982"/>
      <c r="BA982"/>
    </row>
    <row r="983" spans="4:53" ht="15">
      <c r="D983"/>
      <c r="E983"/>
      <c r="L983"/>
      <c r="M983"/>
      <c r="T983"/>
      <c r="U983"/>
      <c r="AB983"/>
      <c r="AC983"/>
      <c r="AJ983"/>
      <c r="AK983"/>
      <c r="AR983"/>
      <c r="AS983"/>
      <c r="AZ983"/>
      <c r="BA983"/>
    </row>
    <row r="984" spans="4:53" ht="15">
      <c r="D984"/>
      <c r="E984"/>
      <c r="L984"/>
      <c r="M984"/>
      <c r="T984"/>
      <c r="U984"/>
      <c r="AB984"/>
      <c r="AC984"/>
      <c r="AJ984"/>
      <c r="AK984"/>
      <c r="AR984"/>
      <c r="AS984"/>
      <c r="AZ984"/>
      <c r="BA984"/>
    </row>
    <row r="985" spans="4:53" ht="15">
      <c r="D985"/>
      <c r="E985"/>
      <c r="L985"/>
      <c r="M985"/>
      <c r="T985"/>
      <c r="U985"/>
      <c r="AB985"/>
      <c r="AC985"/>
      <c r="AJ985"/>
      <c r="AK985"/>
      <c r="AR985"/>
      <c r="AS985"/>
      <c r="AZ985"/>
      <c r="BA985"/>
    </row>
    <row r="986" spans="4:53" ht="15">
      <c r="D986"/>
      <c r="E986"/>
      <c r="L986"/>
      <c r="M986"/>
      <c r="T986"/>
      <c r="U986"/>
      <c r="AB986"/>
      <c r="AC986"/>
      <c r="AJ986"/>
      <c r="AK986"/>
      <c r="AR986"/>
      <c r="AS986"/>
      <c r="AZ986"/>
      <c r="BA986"/>
    </row>
    <row r="987" spans="4:53" ht="15">
      <c r="D987"/>
      <c r="E987"/>
      <c r="L987"/>
      <c r="M987"/>
      <c r="T987"/>
      <c r="U987"/>
      <c r="AB987"/>
      <c r="AC987"/>
      <c r="AJ987"/>
      <c r="AK987"/>
      <c r="AR987"/>
      <c r="AS987"/>
      <c r="AZ987"/>
      <c r="BA987"/>
    </row>
    <row r="988" spans="4:53" ht="15">
      <c r="D988"/>
      <c r="E988"/>
      <c r="L988"/>
      <c r="M988"/>
      <c r="T988"/>
      <c r="U988"/>
      <c r="AB988"/>
      <c r="AC988"/>
      <c r="AJ988"/>
      <c r="AK988"/>
      <c r="AR988"/>
      <c r="AS988"/>
      <c r="AZ988"/>
      <c r="BA988"/>
    </row>
    <row r="989" spans="4:53" ht="15">
      <c r="D989"/>
      <c r="E989"/>
      <c r="L989"/>
      <c r="M989"/>
      <c r="T989"/>
      <c r="U989"/>
      <c r="AB989"/>
      <c r="AC989"/>
      <c r="AJ989"/>
      <c r="AK989"/>
      <c r="AR989"/>
      <c r="AS989"/>
      <c r="AZ989"/>
      <c r="BA989"/>
    </row>
    <row r="990" spans="4:53" ht="15">
      <c r="D990"/>
      <c r="E990"/>
      <c r="L990"/>
      <c r="M990"/>
      <c r="T990"/>
      <c r="U990"/>
      <c r="AB990"/>
      <c r="AC990"/>
      <c r="AJ990"/>
      <c r="AK990"/>
      <c r="AR990"/>
      <c r="AS990"/>
      <c r="AZ990"/>
      <c r="BA990"/>
    </row>
    <row r="991" spans="4:53" ht="15">
      <c r="D991"/>
      <c r="E991"/>
      <c r="L991"/>
      <c r="M991"/>
      <c r="T991"/>
      <c r="U991"/>
      <c r="AB991"/>
      <c r="AC991"/>
      <c r="AJ991"/>
      <c r="AK991"/>
      <c r="AR991"/>
      <c r="AS991"/>
      <c r="AZ991"/>
      <c r="BA991"/>
    </row>
    <row r="992" spans="4:53" ht="15">
      <c r="D992"/>
      <c r="E992"/>
      <c r="L992"/>
      <c r="M992"/>
      <c r="T992"/>
      <c r="U992"/>
      <c r="AB992"/>
      <c r="AC992"/>
      <c r="AJ992"/>
      <c r="AK992"/>
      <c r="AR992"/>
      <c r="AS992"/>
      <c r="AZ992"/>
      <c r="BA992"/>
    </row>
    <row r="993" spans="4:53" ht="15">
      <c r="D993"/>
      <c r="E993"/>
      <c r="L993"/>
      <c r="M993"/>
      <c r="T993"/>
      <c r="U993"/>
      <c r="AB993"/>
      <c r="AC993"/>
      <c r="AJ993"/>
      <c r="AK993"/>
      <c r="AR993"/>
      <c r="AS993"/>
      <c r="AZ993"/>
      <c r="BA993"/>
    </row>
    <row r="994" spans="4:53" ht="15">
      <c r="D994"/>
      <c r="E994"/>
      <c r="L994"/>
      <c r="M994"/>
      <c r="T994"/>
      <c r="U994"/>
      <c r="AB994"/>
      <c r="AC994"/>
      <c r="AJ994"/>
      <c r="AK994"/>
      <c r="AR994"/>
      <c r="AS994"/>
      <c r="AZ994"/>
      <c r="BA994"/>
    </row>
    <row r="995" spans="4:53" ht="15">
      <c r="D995"/>
      <c r="E995"/>
      <c r="L995"/>
      <c r="M995"/>
      <c r="T995"/>
      <c r="U995"/>
      <c r="AB995"/>
      <c r="AC995"/>
      <c r="AJ995"/>
      <c r="AK995"/>
      <c r="AR995"/>
      <c r="AS995"/>
      <c r="AZ995"/>
      <c r="BA995"/>
    </row>
    <row r="996" spans="4:53" ht="15">
      <c r="D996"/>
      <c r="E996"/>
      <c r="L996"/>
      <c r="M996"/>
      <c r="T996"/>
      <c r="U996"/>
      <c r="AB996"/>
      <c r="AC996"/>
      <c r="AJ996"/>
      <c r="AK996"/>
      <c r="AR996"/>
      <c r="AS996"/>
      <c r="AZ996"/>
      <c r="BA996"/>
    </row>
    <row r="997" spans="4:53" ht="15">
      <c r="D997"/>
      <c r="E997"/>
      <c r="L997"/>
      <c r="M997"/>
      <c r="T997"/>
      <c r="U997"/>
      <c r="AB997"/>
      <c r="AC997"/>
      <c r="AJ997"/>
      <c r="AK997"/>
      <c r="AR997"/>
      <c r="AS997"/>
      <c r="AZ997"/>
      <c r="BA997"/>
    </row>
    <row r="998" spans="4:53" ht="15">
      <c r="D998"/>
      <c r="E998"/>
      <c r="L998"/>
      <c r="M998"/>
      <c r="T998"/>
      <c r="U998"/>
      <c r="AB998"/>
      <c r="AC998"/>
      <c r="AJ998"/>
      <c r="AK998"/>
      <c r="AR998"/>
      <c r="AS998"/>
      <c r="AZ998"/>
      <c r="BA998"/>
    </row>
    <row r="999" spans="4:53" ht="15">
      <c r="D999"/>
      <c r="E999"/>
      <c r="L999"/>
      <c r="M999"/>
      <c r="T999"/>
      <c r="U999"/>
      <c r="AB999"/>
      <c r="AC999"/>
      <c r="AJ999"/>
      <c r="AK999"/>
      <c r="AR999"/>
      <c r="AS999"/>
      <c r="AZ999"/>
      <c r="BA999"/>
    </row>
    <row r="1000" spans="4:53" ht="15">
      <c r="D1000"/>
      <c r="E1000"/>
      <c r="L1000"/>
      <c r="M1000"/>
      <c r="T1000"/>
      <c r="U1000"/>
      <c r="AB1000"/>
      <c r="AC1000"/>
      <c r="AJ1000"/>
      <c r="AK1000"/>
      <c r="AR1000"/>
      <c r="AS1000"/>
      <c r="AZ1000"/>
      <c r="BA1000"/>
    </row>
    <row r="1001" spans="4:53" ht="15">
      <c r="D1001"/>
      <c r="E1001"/>
      <c r="L1001"/>
      <c r="M1001"/>
      <c r="T1001"/>
      <c r="U1001"/>
      <c r="AB1001"/>
      <c r="AC1001"/>
      <c r="AJ1001"/>
      <c r="AK1001"/>
      <c r="AR1001"/>
      <c r="AS1001"/>
      <c r="AZ1001"/>
      <c r="BA1001"/>
    </row>
    <row r="1002" spans="4:53" ht="15">
      <c r="D1002"/>
      <c r="E1002"/>
      <c r="L1002"/>
      <c r="M1002"/>
      <c r="T1002"/>
      <c r="U1002"/>
      <c r="AB1002"/>
      <c r="AC1002"/>
      <c r="AJ1002"/>
      <c r="AK1002"/>
      <c r="AR1002"/>
      <c r="AS1002"/>
      <c r="AZ1002"/>
      <c r="BA1002"/>
    </row>
    <row r="1003" spans="4:53" ht="15">
      <c r="D1003"/>
      <c r="E1003"/>
      <c r="L1003"/>
      <c r="M1003"/>
      <c r="T1003"/>
      <c r="U1003"/>
      <c r="AB1003"/>
      <c r="AC1003"/>
      <c r="AJ1003"/>
      <c r="AK1003"/>
      <c r="AR1003"/>
      <c r="AS1003"/>
      <c r="AZ1003"/>
      <c r="BA1003"/>
    </row>
    <row r="1004" spans="4:53" ht="15">
      <c r="D1004"/>
      <c r="E1004"/>
      <c r="L1004"/>
      <c r="M1004"/>
      <c r="T1004"/>
      <c r="U1004"/>
      <c r="AB1004"/>
      <c r="AC1004"/>
      <c r="AJ1004"/>
      <c r="AK1004"/>
      <c r="AR1004"/>
      <c r="AS1004"/>
      <c r="AZ1004"/>
      <c r="BA1004"/>
    </row>
    <row r="1005" spans="4:53" ht="15">
      <c r="D1005"/>
      <c r="E1005"/>
      <c r="L1005"/>
      <c r="M1005"/>
      <c r="T1005"/>
      <c r="U1005"/>
      <c r="AB1005"/>
      <c r="AC1005"/>
      <c r="AJ1005"/>
      <c r="AK1005"/>
      <c r="AR1005"/>
      <c r="AS1005"/>
      <c r="AZ1005"/>
      <c r="BA1005"/>
    </row>
    <row r="1006" spans="4:53" ht="15">
      <c r="D1006"/>
      <c r="E1006"/>
      <c r="L1006"/>
      <c r="M1006"/>
      <c r="T1006"/>
      <c r="U1006"/>
      <c r="AB1006"/>
      <c r="AC1006"/>
      <c r="AJ1006"/>
      <c r="AK1006"/>
      <c r="AR1006"/>
      <c r="AS1006"/>
      <c r="AZ1006"/>
      <c r="BA1006"/>
    </row>
    <row r="1007" spans="4:53" ht="15">
      <c r="D1007"/>
      <c r="E1007"/>
      <c r="L1007"/>
      <c r="M1007"/>
      <c r="T1007"/>
      <c r="U1007"/>
      <c r="AB1007"/>
      <c r="AC1007"/>
      <c r="AJ1007"/>
      <c r="AK1007"/>
      <c r="AR1007"/>
      <c r="AS1007"/>
      <c r="AZ1007"/>
      <c r="BA1007"/>
    </row>
    <row r="1008" spans="4:53" ht="15">
      <c r="D1008"/>
      <c r="E1008"/>
      <c r="L1008"/>
      <c r="M1008"/>
      <c r="T1008"/>
      <c r="U1008"/>
      <c r="AB1008"/>
      <c r="AC1008"/>
      <c r="AJ1008"/>
      <c r="AK1008"/>
      <c r="AR1008"/>
      <c r="AS1008"/>
      <c r="AZ1008"/>
      <c r="BA1008"/>
    </row>
    <row r="1009" spans="4:53" ht="15">
      <c r="D1009"/>
      <c r="E1009"/>
      <c r="L1009"/>
      <c r="M1009"/>
      <c r="T1009"/>
      <c r="U1009"/>
      <c r="AB1009"/>
      <c r="AC1009"/>
      <c r="AJ1009"/>
      <c r="AK1009"/>
      <c r="AR1009"/>
      <c r="AS1009"/>
      <c r="AZ1009"/>
      <c r="BA1009"/>
    </row>
    <row r="1010" spans="4:53" ht="15">
      <c r="D1010"/>
      <c r="E1010"/>
      <c r="L1010"/>
      <c r="M1010"/>
      <c r="T1010"/>
      <c r="U1010"/>
      <c r="AB1010"/>
      <c r="AC1010"/>
      <c r="AJ1010"/>
      <c r="AK1010"/>
      <c r="AR1010"/>
      <c r="AS1010"/>
      <c r="AZ1010"/>
      <c r="BA1010"/>
    </row>
    <row r="1011" spans="4:53" ht="15">
      <c r="D1011"/>
      <c r="E1011"/>
      <c r="L1011"/>
      <c r="M1011"/>
      <c r="T1011"/>
      <c r="U1011"/>
      <c r="AB1011"/>
      <c r="AC1011"/>
      <c r="AJ1011"/>
      <c r="AK1011"/>
      <c r="AR1011"/>
      <c r="AS1011"/>
      <c r="AZ1011"/>
      <c r="BA1011"/>
    </row>
    <row r="1012" spans="4:53" ht="15">
      <c r="D1012"/>
      <c r="E1012"/>
      <c r="L1012"/>
      <c r="M1012"/>
      <c r="T1012"/>
      <c r="U1012"/>
      <c r="AB1012"/>
      <c r="AC1012"/>
      <c r="AJ1012"/>
      <c r="AK1012"/>
      <c r="AR1012"/>
      <c r="AS1012"/>
      <c r="AZ1012"/>
      <c r="BA1012"/>
    </row>
    <row r="1013" spans="4:53" ht="15">
      <c r="D1013"/>
      <c r="E1013"/>
      <c r="L1013"/>
      <c r="M1013"/>
      <c r="T1013"/>
      <c r="U1013"/>
      <c r="AB1013"/>
      <c r="AC1013"/>
      <c r="AJ1013"/>
      <c r="AK1013"/>
      <c r="AR1013"/>
      <c r="AS1013"/>
      <c r="AZ1013"/>
      <c r="BA1013"/>
    </row>
    <row r="1014" spans="4:53" ht="15">
      <c r="D1014"/>
      <c r="E1014"/>
      <c r="L1014"/>
      <c r="M1014"/>
      <c r="T1014"/>
      <c r="U1014"/>
      <c r="AB1014"/>
      <c r="AC1014"/>
      <c r="AJ1014"/>
      <c r="AK1014"/>
      <c r="AR1014"/>
      <c r="AS1014"/>
      <c r="AZ1014"/>
      <c r="BA1014"/>
    </row>
    <row r="1015" spans="4:53" ht="15">
      <c r="D1015"/>
      <c r="E1015"/>
      <c r="L1015"/>
      <c r="M1015"/>
      <c r="T1015"/>
      <c r="U1015"/>
      <c r="AB1015"/>
      <c r="AC1015"/>
      <c r="AJ1015"/>
      <c r="AK1015"/>
      <c r="AR1015"/>
      <c r="AS1015"/>
      <c r="AZ1015"/>
      <c r="BA1015"/>
    </row>
    <row r="1016" spans="4:53" ht="15">
      <c r="D1016"/>
      <c r="E1016"/>
      <c r="L1016"/>
      <c r="M1016"/>
      <c r="T1016"/>
      <c r="U1016"/>
      <c r="AB1016"/>
      <c r="AC1016"/>
      <c r="AJ1016"/>
      <c r="AK1016"/>
      <c r="AR1016"/>
      <c r="AS1016"/>
      <c r="AZ1016"/>
      <c r="BA1016"/>
    </row>
    <row r="1017" spans="4:53" ht="15">
      <c r="D1017"/>
      <c r="E1017"/>
      <c r="L1017"/>
      <c r="M1017"/>
      <c r="T1017"/>
      <c r="U1017"/>
      <c r="AB1017"/>
      <c r="AC1017"/>
      <c r="AJ1017"/>
      <c r="AK1017"/>
      <c r="AR1017"/>
      <c r="AS1017"/>
      <c r="AZ1017"/>
      <c r="BA1017"/>
    </row>
    <row r="1018" spans="4:53" ht="15">
      <c r="D1018"/>
      <c r="E1018"/>
      <c r="L1018"/>
      <c r="M1018"/>
      <c r="T1018"/>
      <c r="U1018"/>
      <c r="AB1018"/>
      <c r="AC1018"/>
      <c r="AJ1018"/>
      <c r="AK1018"/>
      <c r="AR1018"/>
      <c r="AS1018"/>
      <c r="AZ1018"/>
      <c r="BA1018"/>
    </row>
    <row r="1019" spans="4:53" ht="15">
      <c r="D1019"/>
      <c r="E1019"/>
      <c r="L1019"/>
      <c r="M1019"/>
      <c r="T1019"/>
      <c r="U1019"/>
      <c r="AB1019"/>
      <c r="AC1019"/>
      <c r="AJ1019"/>
      <c r="AK1019"/>
      <c r="AR1019"/>
      <c r="AS1019"/>
      <c r="AZ1019"/>
      <c r="BA1019"/>
    </row>
    <row r="1020" spans="4:53" ht="15">
      <c r="D1020"/>
      <c r="E1020"/>
      <c r="L1020"/>
      <c r="M1020"/>
      <c r="T1020"/>
      <c r="U1020"/>
      <c r="AB1020"/>
      <c r="AC1020"/>
      <c r="AJ1020"/>
      <c r="AK1020"/>
      <c r="AR1020"/>
      <c r="AS1020"/>
      <c r="AZ1020"/>
      <c r="BA1020"/>
    </row>
    <row r="1021" spans="4:53" ht="15">
      <c r="D1021"/>
      <c r="E1021"/>
      <c r="L1021"/>
      <c r="M1021"/>
      <c r="T1021"/>
      <c r="U1021"/>
      <c r="AB1021"/>
      <c r="AC1021"/>
      <c r="AJ1021"/>
      <c r="AK1021"/>
      <c r="AR1021"/>
      <c r="AS1021"/>
      <c r="AZ1021"/>
      <c r="BA1021"/>
    </row>
    <row r="1022" spans="4:53" ht="15">
      <c r="D1022"/>
      <c r="E1022"/>
      <c r="L1022"/>
      <c r="M1022"/>
      <c r="T1022"/>
      <c r="U1022"/>
      <c r="AB1022"/>
      <c r="AC1022"/>
      <c r="AJ1022"/>
      <c r="AK1022"/>
      <c r="AR1022"/>
      <c r="AS1022"/>
      <c r="AZ1022"/>
      <c r="BA1022"/>
    </row>
    <row r="1023" spans="4:53" ht="15">
      <c r="D1023"/>
      <c r="E1023"/>
      <c r="L1023"/>
      <c r="M1023"/>
      <c r="T1023"/>
      <c r="U1023"/>
      <c r="AB1023"/>
      <c r="AC1023"/>
      <c r="AJ1023"/>
      <c r="AK1023"/>
      <c r="AR1023"/>
      <c r="AS1023"/>
      <c r="AZ1023"/>
      <c r="BA1023"/>
    </row>
    <row r="1024" spans="4:53" ht="15">
      <c r="D1024"/>
      <c r="E1024"/>
      <c r="L1024"/>
      <c r="M1024"/>
      <c r="T1024"/>
      <c r="U1024"/>
      <c r="AB1024"/>
      <c r="AC1024"/>
      <c r="AJ1024"/>
      <c r="AK1024"/>
      <c r="AR1024"/>
      <c r="AS1024"/>
      <c r="AZ1024"/>
      <c r="BA1024"/>
    </row>
    <row r="1025" spans="4:53" ht="15">
      <c r="D1025"/>
      <c r="E1025"/>
      <c r="L1025"/>
      <c r="M1025"/>
      <c r="T1025"/>
      <c r="U1025"/>
      <c r="AB1025"/>
      <c r="AC1025"/>
      <c r="AJ1025"/>
      <c r="AK1025"/>
      <c r="AR1025"/>
      <c r="AS1025"/>
      <c r="AZ1025"/>
      <c r="BA1025"/>
    </row>
    <row r="1026" spans="4:53" ht="15">
      <c r="D1026"/>
      <c r="E1026"/>
      <c r="L1026"/>
      <c r="M1026"/>
      <c r="T1026"/>
      <c r="U1026"/>
      <c r="AB1026"/>
      <c r="AC1026"/>
      <c r="AJ1026"/>
      <c r="AK1026"/>
      <c r="AR1026"/>
      <c r="AS1026"/>
      <c r="AZ1026"/>
      <c r="BA1026"/>
    </row>
    <row r="1027" spans="4:53" ht="15">
      <c r="D1027"/>
      <c r="E1027"/>
      <c r="L1027"/>
      <c r="M1027"/>
      <c r="T1027"/>
      <c r="U1027"/>
      <c r="AB1027"/>
      <c r="AC1027"/>
      <c r="AJ1027"/>
      <c r="AK1027"/>
      <c r="AR1027"/>
      <c r="AS1027"/>
      <c r="AZ1027"/>
      <c r="BA1027"/>
    </row>
    <row r="1028" spans="4:53" ht="15">
      <c r="D1028"/>
      <c r="E1028"/>
      <c r="L1028"/>
      <c r="M1028"/>
      <c r="T1028"/>
      <c r="U1028"/>
      <c r="AB1028"/>
      <c r="AC1028"/>
      <c r="AJ1028"/>
      <c r="AK1028"/>
      <c r="AR1028"/>
      <c r="AS1028"/>
      <c r="AZ1028"/>
      <c r="BA1028"/>
    </row>
    <row r="1029" spans="4:53" ht="15">
      <c r="D1029"/>
      <c r="E1029"/>
      <c r="L1029"/>
      <c r="M1029"/>
      <c r="T1029"/>
      <c r="U1029"/>
      <c r="AB1029"/>
      <c r="AC1029"/>
      <c r="AJ1029"/>
      <c r="AK1029"/>
      <c r="AR1029"/>
      <c r="AS1029"/>
      <c r="AZ1029"/>
      <c r="BA1029"/>
    </row>
    <row r="1030" spans="4:53" ht="15">
      <c r="D1030"/>
      <c r="E1030"/>
      <c r="L1030"/>
      <c r="M1030"/>
      <c r="T1030"/>
      <c r="U1030"/>
      <c r="AB1030"/>
      <c r="AC1030"/>
      <c r="AJ1030"/>
      <c r="AK1030"/>
      <c r="AR1030"/>
      <c r="AS1030"/>
      <c r="AZ1030"/>
      <c r="BA1030"/>
    </row>
    <row r="1031" spans="4:53" ht="15">
      <c r="D1031"/>
      <c r="E1031"/>
      <c r="L1031"/>
      <c r="M1031"/>
      <c r="T1031"/>
      <c r="U1031"/>
      <c r="AB1031"/>
      <c r="AC1031"/>
      <c r="AJ1031"/>
      <c r="AK1031"/>
      <c r="AR1031"/>
      <c r="AS1031"/>
      <c r="AZ1031"/>
      <c r="BA1031"/>
    </row>
    <row r="1032" spans="4:53" ht="15">
      <c r="D1032"/>
      <c r="E1032"/>
      <c r="L1032"/>
      <c r="M1032"/>
      <c r="T1032"/>
      <c r="U1032"/>
      <c r="AB1032"/>
      <c r="AC1032"/>
      <c r="AJ1032"/>
      <c r="AK1032"/>
      <c r="AR1032"/>
      <c r="AS1032"/>
      <c r="AZ1032"/>
      <c r="BA1032"/>
    </row>
    <row r="1033" spans="4:53" ht="15">
      <c r="D1033"/>
      <c r="E1033"/>
      <c r="L1033"/>
      <c r="M1033"/>
      <c r="T1033"/>
      <c r="U1033"/>
      <c r="AB1033"/>
      <c r="AC1033"/>
      <c r="AJ1033"/>
      <c r="AK1033"/>
      <c r="AR1033"/>
      <c r="AS1033"/>
      <c r="AZ1033"/>
      <c r="BA1033"/>
    </row>
    <row r="1034" spans="4:53" ht="15">
      <c r="D1034"/>
      <c r="E1034"/>
      <c r="L1034"/>
      <c r="M1034"/>
      <c r="T1034"/>
      <c r="U1034"/>
      <c r="AB1034"/>
      <c r="AC1034"/>
      <c r="AJ1034"/>
      <c r="AK1034"/>
      <c r="AR1034"/>
      <c r="AS1034"/>
      <c r="AZ1034"/>
      <c r="BA1034"/>
    </row>
    <row r="1035" spans="4:53" ht="15">
      <c r="D1035"/>
      <c r="E1035"/>
      <c r="L1035"/>
      <c r="M1035"/>
      <c r="T1035"/>
      <c r="U1035"/>
      <c r="AB1035"/>
      <c r="AC1035"/>
      <c r="AJ1035"/>
      <c r="AK1035"/>
      <c r="AR1035"/>
      <c r="AS1035"/>
      <c r="AZ1035"/>
      <c r="BA1035"/>
    </row>
    <row r="1036" spans="4:53" ht="15">
      <c r="D1036"/>
      <c r="E1036"/>
      <c r="L1036"/>
      <c r="M1036"/>
      <c r="T1036"/>
      <c r="U1036"/>
      <c r="AB1036"/>
      <c r="AC1036"/>
      <c r="AJ1036"/>
      <c r="AK1036"/>
      <c r="AR1036"/>
      <c r="AS1036"/>
      <c r="AZ1036"/>
      <c r="BA1036"/>
    </row>
    <row r="1037" spans="4:53" ht="15">
      <c r="D1037"/>
      <c r="E1037"/>
      <c r="L1037"/>
      <c r="M1037"/>
      <c r="T1037"/>
      <c r="U1037"/>
      <c r="AB1037"/>
      <c r="AC1037"/>
      <c r="AJ1037"/>
      <c r="AK1037"/>
      <c r="AR1037"/>
      <c r="AS1037"/>
      <c r="AZ1037"/>
      <c r="BA1037"/>
    </row>
    <row r="1038" spans="4:53" ht="15">
      <c r="D1038"/>
      <c r="E1038"/>
      <c r="L1038"/>
      <c r="M1038"/>
      <c r="T1038"/>
      <c r="U1038"/>
      <c r="AB1038"/>
      <c r="AC1038"/>
      <c r="AJ1038"/>
      <c r="AK1038"/>
      <c r="AR1038"/>
      <c r="AS1038"/>
      <c r="AZ1038"/>
      <c r="BA1038"/>
    </row>
    <row r="1039" spans="4:53" ht="15">
      <c r="D1039"/>
      <c r="E1039"/>
      <c r="L1039"/>
      <c r="M1039"/>
      <c r="T1039"/>
      <c r="U1039"/>
      <c r="AB1039"/>
      <c r="AC1039"/>
      <c r="AJ1039"/>
      <c r="AK1039"/>
      <c r="AR1039"/>
      <c r="AS1039"/>
      <c r="AZ1039"/>
      <c r="BA1039"/>
    </row>
    <row r="1040" spans="4:53" ht="15">
      <c r="D1040"/>
      <c r="E1040"/>
      <c r="L1040"/>
      <c r="M1040"/>
      <c r="T1040"/>
      <c r="U1040"/>
      <c r="AB1040"/>
      <c r="AC1040"/>
      <c r="AJ1040"/>
      <c r="AK1040"/>
      <c r="AR1040"/>
      <c r="AS1040"/>
      <c r="AZ1040"/>
      <c r="BA1040"/>
    </row>
    <row r="1041" spans="4:53" ht="15">
      <c r="D1041"/>
      <c r="E1041"/>
      <c r="L1041"/>
      <c r="M1041"/>
      <c r="T1041"/>
      <c r="U1041"/>
      <c r="AB1041"/>
      <c r="AC1041"/>
      <c r="AJ1041"/>
      <c r="AK1041"/>
      <c r="AR1041"/>
      <c r="AS1041"/>
      <c r="AZ1041"/>
      <c r="BA1041"/>
    </row>
    <row r="1042" spans="4:53" ht="15">
      <c r="D1042"/>
      <c r="E1042"/>
      <c r="L1042"/>
      <c r="M1042"/>
      <c r="T1042"/>
      <c r="U1042"/>
      <c r="AB1042"/>
      <c r="AC1042"/>
      <c r="AJ1042"/>
      <c r="AK1042"/>
      <c r="AR1042"/>
      <c r="AS1042"/>
      <c r="AZ1042"/>
      <c r="BA1042"/>
    </row>
    <row r="1043" spans="4:53" ht="15">
      <c r="D1043"/>
      <c r="E1043"/>
      <c r="L1043"/>
      <c r="M1043"/>
      <c r="T1043"/>
      <c r="U1043"/>
      <c r="AB1043"/>
      <c r="AC1043"/>
      <c r="AJ1043"/>
      <c r="AK1043"/>
      <c r="AR1043"/>
      <c r="AS1043"/>
      <c r="AZ1043"/>
      <c r="BA1043"/>
    </row>
    <row r="1044" spans="4:53" ht="15">
      <c r="D1044"/>
      <c r="E1044"/>
      <c r="L1044"/>
      <c r="M1044"/>
      <c r="T1044"/>
      <c r="U1044"/>
      <c r="AB1044"/>
      <c r="AC1044"/>
      <c r="AJ1044"/>
      <c r="AK1044"/>
      <c r="AR1044"/>
      <c r="AS1044"/>
      <c r="AZ1044"/>
      <c r="BA1044"/>
    </row>
    <row r="1045" spans="4:53" ht="15">
      <c r="D1045"/>
      <c r="E1045"/>
      <c r="L1045"/>
      <c r="M1045"/>
      <c r="T1045"/>
      <c r="U1045"/>
      <c r="AB1045"/>
      <c r="AC1045"/>
      <c r="AJ1045"/>
      <c r="AK1045"/>
      <c r="AR1045"/>
      <c r="AS1045"/>
      <c r="AZ1045"/>
      <c r="BA1045"/>
    </row>
    <row r="1046" spans="4:53" ht="15">
      <c r="D1046"/>
      <c r="E1046"/>
      <c r="L1046"/>
      <c r="M1046"/>
      <c r="T1046"/>
      <c r="U1046"/>
      <c r="AB1046"/>
      <c r="AC1046"/>
      <c r="AJ1046"/>
      <c r="AK1046"/>
      <c r="AR1046"/>
      <c r="AS1046"/>
      <c r="AZ1046"/>
      <c r="BA1046"/>
    </row>
    <row r="1047" spans="4:53" ht="15">
      <c r="D1047"/>
      <c r="E1047"/>
      <c r="L1047"/>
      <c r="M1047"/>
      <c r="T1047"/>
      <c r="U1047"/>
      <c r="AB1047"/>
      <c r="AC1047"/>
      <c r="AJ1047"/>
      <c r="AK1047"/>
      <c r="AR1047"/>
      <c r="AS1047"/>
      <c r="AZ1047"/>
      <c r="BA1047"/>
    </row>
    <row r="1048" spans="4:53" ht="15">
      <c r="D1048"/>
      <c r="E1048"/>
      <c r="L1048"/>
      <c r="M1048"/>
      <c r="T1048"/>
      <c r="U1048"/>
      <c r="AB1048"/>
      <c r="AC1048"/>
      <c r="AJ1048"/>
      <c r="AK1048"/>
      <c r="AR1048"/>
      <c r="AS1048"/>
      <c r="AZ1048"/>
      <c r="BA1048"/>
    </row>
    <row r="1049" spans="4:53" ht="15">
      <c r="D1049"/>
      <c r="E1049"/>
      <c r="L1049"/>
      <c r="M1049"/>
      <c r="T1049"/>
      <c r="U1049"/>
      <c r="AB1049"/>
      <c r="AC1049"/>
      <c r="AJ1049"/>
      <c r="AK1049"/>
      <c r="AR1049"/>
      <c r="AS1049"/>
      <c r="AZ1049"/>
      <c r="BA1049"/>
    </row>
    <row r="1050" spans="4:53" ht="15">
      <c r="D1050"/>
      <c r="E1050"/>
      <c r="L1050"/>
      <c r="M1050"/>
      <c r="T1050"/>
      <c r="U1050"/>
      <c r="AB1050"/>
      <c r="AC1050"/>
      <c r="AJ1050"/>
      <c r="AK1050"/>
      <c r="AR1050"/>
      <c r="AS1050"/>
      <c r="AZ1050"/>
      <c r="BA1050"/>
    </row>
    <row r="1051" spans="4:53" ht="15">
      <c r="D1051"/>
      <c r="E1051"/>
      <c r="L1051"/>
      <c r="M1051"/>
      <c r="T1051"/>
      <c r="U1051"/>
      <c r="AB1051"/>
      <c r="AC1051"/>
      <c r="AJ1051"/>
      <c r="AK1051"/>
      <c r="AR1051"/>
      <c r="AS1051"/>
      <c r="AZ1051"/>
      <c r="BA1051"/>
    </row>
    <row r="1052" spans="4:53" ht="15">
      <c r="D1052"/>
      <c r="E1052"/>
      <c r="L1052"/>
      <c r="M1052"/>
      <c r="T1052"/>
      <c r="U1052"/>
      <c r="AB1052"/>
      <c r="AC1052"/>
      <c r="AJ1052"/>
      <c r="AK1052"/>
      <c r="AR1052"/>
      <c r="AS1052"/>
      <c r="AZ1052"/>
      <c r="BA1052"/>
    </row>
    <row r="1053" spans="4:53" ht="15">
      <c r="D1053"/>
      <c r="E1053"/>
      <c r="L1053"/>
      <c r="M1053"/>
      <c r="T1053"/>
      <c r="U1053"/>
      <c r="AB1053"/>
      <c r="AC1053"/>
      <c r="AJ1053"/>
      <c r="AK1053"/>
      <c r="AR1053"/>
      <c r="AS1053"/>
      <c r="AZ1053"/>
      <c r="BA1053"/>
    </row>
    <row r="1054" spans="4:53" ht="15">
      <c r="D1054"/>
      <c r="E1054"/>
      <c r="L1054"/>
      <c r="M1054"/>
      <c r="T1054"/>
      <c r="U1054"/>
      <c r="AB1054"/>
      <c r="AC1054"/>
      <c r="AJ1054"/>
      <c r="AK1054"/>
      <c r="AR1054"/>
      <c r="AS1054"/>
      <c r="AZ1054"/>
      <c r="BA1054"/>
    </row>
    <row r="1055" spans="4:53" ht="15">
      <c r="D1055"/>
      <c r="E1055"/>
      <c r="L1055"/>
      <c r="M1055"/>
      <c r="T1055"/>
      <c r="U1055"/>
      <c r="AB1055"/>
      <c r="AC1055"/>
      <c r="AJ1055"/>
      <c r="AK1055"/>
      <c r="AR1055"/>
      <c r="AS1055"/>
      <c r="AZ1055"/>
      <c r="BA1055"/>
    </row>
    <row r="1056" spans="4:53" ht="15">
      <c r="D1056"/>
      <c r="E1056"/>
      <c r="L1056"/>
      <c r="M1056"/>
      <c r="T1056"/>
      <c r="U1056"/>
      <c r="AB1056"/>
      <c r="AC1056"/>
      <c r="AJ1056"/>
      <c r="AK1056"/>
      <c r="AR1056"/>
      <c r="AS1056"/>
      <c r="AZ1056"/>
      <c r="BA1056"/>
    </row>
    <row r="1057" spans="4:53" ht="15">
      <c r="D1057"/>
      <c r="E1057"/>
      <c r="L1057"/>
      <c r="M1057"/>
      <c r="T1057"/>
      <c r="U1057"/>
      <c r="AB1057"/>
      <c r="AC1057"/>
      <c r="AJ1057"/>
      <c r="AK1057"/>
      <c r="AR1057"/>
      <c r="AS1057"/>
      <c r="AZ1057"/>
      <c r="BA1057"/>
    </row>
    <row r="1058" spans="4:53" ht="15">
      <c r="D1058"/>
      <c r="E1058"/>
      <c r="L1058"/>
      <c r="M1058"/>
      <c r="T1058"/>
      <c r="U1058"/>
      <c r="AB1058"/>
      <c r="AC1058"/>
      <c r="AJ1058"/>
      <c r="AK1058"/>
      <c r="AR1058"/>
      <c r="AS1058"/>
      <c r="AZ1058"/>
      <c r="BA1058"/>
    </row>
    <row r="1059" spans="4:53" ht="15">
      <c r="D1059"/>
      <c r="E1059"/>
      <c r="L1059"/>
      <c r="M1059"/>
      <c r="T1059"/>
      <c r="U1059"/>
      <c r="AB1059"/>
      <c r="AC1059"/>
      <c r="AJ1059"/>
      <c r="AK1059"/>
      <c r="AR1059"/>
      <c r="AS1059"/>
      <c r="AZ1059"/>
      <c r="BA1059"/>
    </row>
    <row r="1060" spans="4:53" ht="15">
      <c r="D1060"/>
      <c r="E1060"/>
      <c r="L1060"/>
      <c r="M1060"/>
      <c r="T1060"/>
      <c r="U1060"/>
      <c r="AB1060"/>
      <c r="AC1060"/>
      <c r="AJ1060"/>
      <c r="AK1060"/>
      <c r="AR1060"/>
      <c r="AS1060"/>
      <c r="AZ1060"/>
      <c r="BA1060"/>
    </row>
    <row r="1061" spans="4:53" ht="15">
      <c r="D1061"/>
      <c r="E1061"/>
      <c r="L1061"/>
      <c r="M1061"/>
      <c r="T1061"/>
      <c r="U1061"/>
      <c r="AB1061"/>
      <c r="AC1061"/>
      <c r="AJ1061"/>
      <c r="AK1061"/>
      <c r="AR1061"/>
      <c r="AS1061"/>
      <c r="AZ1061"/>
      <c r="BA1061"/>
    </row>
    <row r="1062" spans="4:53" ht="15">
      <c r="D1062"/>
      <c r="E1062"/>
      <c r="L1062"/>
      <c r="M1062"/>
      <c r="T1062"/>
      <c r="U1062"/>
      <c r="AB1062"/>
      <c r="AC1062"/>
      <c r="AJ1062"/>
      <c r="AK1062"/>
      <c r="AR1062"/>
      <c r="AS1062"/>
      <c r="AZ1062"/>
      <c r="BA1062"/>
    </row>
    <row r="1063" spans="4:53" ht="15">
      <c r="D1063"/>
      <c r="E1063"/>
      <c r="L1063"/>
      <c r="M1063"/>
      <c r="T1063"/>
      <c r="U1063"/>
      <c r="AB1063"/>
      <c r="AC1063"/>
      <c r="AJ1063"/>
      <c r="AK1063"/>
      <c r="AR1063"/>
      <c r="AS1063"/>
      <c r="AZ1063"/>
      <c r="BA1063"/>
    </row>
    <row r="1064" spans="4:53" ht="15">
      <c r="D1064"/>
      <c r="E1064"/>
      <c r="L1064"/>
      <c r="M1064"/>
      <c r="T1064"/>
      <c r="U1064"/>
      <c r="AB1064"/>
      <c r="AC1064"/>
      <c r="AJ1064"/>
      <c r="AK1064"/>
      <c r="AR1064"/>
      <c r="AS1064"/>
      <c r="AZ1064"/>
      <c r="BA1064"/>
    </row>
    <row r="1065" spans="4:53" ht="15">
      <c r="D1065"/>
      <c r="E1065"/>
      <c r="L1065"/>
      <c r="M1065"/>
      <c r="T1065"/>
      <c r="U1065"/>
      <c r="AB1065"/>
      <c r="AC1065"/>
      <c r="AJ1065"/>
      <c r="AK1065"/>
      <c r="AR1065"/>
      <c r="AS1065"/>
      <c r="AZ1065"/>
      <c r="BA1065"/>
    </row>
    <row r="1066" spans="4:53" ht="15">
      <c r="D1066"/>
      <c r="E1066"/>
      <c r="L1066"/>
      <c r="M1066"/>
      <c r="T1066"/>
      <c r="U1066"/>
      <c r="AB1066"/>
      <c r="AC1066"/>
      <c r="AJ1066"/>
      <c r="AK1066"/>
      <c r="AR1066"/>
      <c r="AS1066"/>
      <c r="AZ1066"/>
      <c r="BA1066"/>
    </row>
    <row r="1067" spans="4:53" ht="15">
      <c r="D1067"/>
      <c r="E1067"/>
      <c r="L1067"/>
      <c r="M1067"/>
      <c r="T1067"/>
      <c r="U1067"/>
      <c r="AB1067"/>
      <c r="AC1067"/>
      <c r="AJ1067"/>
      <c r="AK1067"/>
      <c r="AR1067"/>
      <c r="AS1067"/>
      <c r="AZ1067"/>
      <c r="BA1067"/>
    </row>
    <row r="1068" spans="4:53" ht="15">
      <c r="D1068"/>
      <c r="E1068"/>
      <c r="L1068"/>
      <c r="M1068"/>
      <c r="T1068"/>
      <c r="U1068"/>
      <c r="AB1068"/>
      <c r="AC1068"/>
      <c r="AJ1068"/>
      <c r="AK1068"/>
      <c r="AR1068"/>
      <c r="AS1068"/>
      <c r="AZ1068"/>
      <c r="BA1068"/>
    </row>
    <row r="1069" spans="4:53" ht="15">
      <c r="D1069"/>
      <c r="E1069"/>
      <c r="L1069"/>
      <c r="M1069"/>
      <c r="T1069"/>
      <c r="U1069"/>
      <c r="AB1069"/>
      <c r="AC1069"/>
      <c r="AJ1069"/>
      <c r="AK1069"/>
      <c r="AR1069"/>
      <c r="AS1069"/>
      <c r="AZ1069"/>
      <c r="BA1069"/>
    </row>
    <row r="1070" spans="4:53" ht="15">
      <c r="D1070"/>
      <c r="E1070"/>
      <c r="L1070"/>
      <c r="M1070"/>
      <c r="T1070"/>
      <c r="U1070"/>
      <c r="AB1070"/>
      <c r="AC1070"/>
      <c r="AJ1070"/>
      <c r="AK1070"/>
      <c r="AR1070"/>
      <c r="AS1070"/>
      <c r="AZ1070"/>
      <c r="BA1070"/>
    </row>
    <row r="1071" spans="4:53" ht="15">
      <c r="D1071"/>
      <c r="E1071"/>
      <c r="L1071"/>
      <c r="M1071"/>
      <c r="T1071"/>
      <c r="U1071"/>
      <c r="AB1071"/>
      <c r="AC1071"/>
      <c r="AJ1071"/>
      <c r="AK1071"/>
      <c r="AR1071"/>
      <c r="AS1071"/>
      <c r="AZ1071"/>
      <c r="BA1071"/>
    </row>
    <row r="1072" spans="4:53" ht="15">
      <c r="D1072"/>
      <c r="E1072"/>
      <c r="L1072"/>
      <c r="M1072"/>
      <c r="T1072"/>
      <c r="U1072"/>
      <c r="AB1072"/>
      <c r="AC1072"/>
      <c r="AJ1072"/>
      <c r="AK1072"/>
      <c r="AR1072"/>
      <c r="AS1072"/>
      <c r="AZ1072"/>
      <c r="BA1072"/>
    </row>
    <row r="1073" spans="4:53" ht="15">
      <c r="D1073"/>
      <c r="E1073"/>
      <c r="L1073"/>
      <c r="M1073"/>
      <c r="T1073"/>
      <c r="U1073"/>
      <c r="AB1073"/>
      <c r="AC1073"/>
      <c r="AJ1073"/>
      <c r="AK1073"/>
      <c r="AR1073"/>
      <c r="AS1073"/>
      <c r="AZ1073"/>
      <c r="BA1073"/>
    </row>
    <row r="1074" spans="4:53" ht="15">
      <c r="D1074"/>
      <c r="E1074"/>
      <c r="L1074"/>
      <c r="M1074"/>
      <c r="T1074"/>
      <c r="U1074"/>
      <c r="AB1074"/>
      <c r="AC1074"/>
      <c r="AJ1074"/>
      <c r="AK1074"/>
      <c r="AR1074"/>
      <c r="AS1074"/>
      <c r="AZ1074"/>
      <c r="BA1074"/>
    </row>
    <row r="1075" spans="4:53" ht="15">
      <c r="D1075"/>
      <c r="E1075"/>
      <c r="L1075"/>
      <c r="M1075"/>
      <c r="T1075"/>
      <c r="U1075"/>
      <c r="AB1075"/>
      <c r="AC1075"/>
      <c r="AJ1075"/>
      <c r="AK1075"/>
      <c r="AR1075"/>
      <c r="AS1075"/>
      <c r="AZ1075"/>
      <c r="BA1075"/>
    </row>
    <row r="1076" spans="4:53" ht="15">
      <c r="D1076"/>
      <c r="E1076"/>
      <c r="L1076"/>
      <c r="M1076"/>
      <c r="T1076"/>
      <c r="U1076"/>
      <c r="AB1076"/>
      <c r="AC1076"/>
      <c r="AJ1076"/>
      <c r="AK1076"/>
      <c r="AR1076"/>
      <c r="AS1076"/>
      <c r="AZ1076"/>
      <c r="BA1076"/>
    </row>
    <row r="1077" spans="4:53" ht="15">
      <c r="D1077"/>
      <c r="E1077"/>
      <c r="L1077"/>
      <c r="M1077"/>
      <c r="T1077"/>
      <c r="U1077"/>
      <c r="AB1077"/>
      <c r="AC1077"/>
      <c r="AJ1077"/>
      <c r="AK1077"/>
      <c r="AR1077"/>
      <c r="AS1077"/>
      <c r="AZ1077"/>
      <c r="BA1077"/>
    </row>
    <row r="1078" spans="4:53" ht="15">
      <c r="D1078"/>
      <c r="E1078"/>
      <c r="L1078"/>
      <c r="M1078"/>
      <c r="T1078"/>
      <c r="U1078"/>
      <c r="AB1078"/>
      <c r="AC1078"/>
      <c r="AJ1078"/>
      <c r="AK1078"/>
      <c r="AR1078"/>
      <c r="AS1078"/>
      <c r="AZ1078"/>
      <c r="BA1078"/>
    </row>
    <row r="1079" spans="4:53" ht="15">
      <c r="D1079"/>
      <c r="E1079"/>
      <c r="L1079"/>
      <c r="M1079"/>
      <c r="T1079"/>
      <c r="U1079"/>
      <c r="AB1079"/>
      <c r="AC1079"/>
      <c r="AJ1079"/>
      <c r="AK1079"/>
      <c r="AR1079"/>
      <c r="AS1079"/>
      <c r="AZ1079"/>
      <c r="BA1079"/>
    </row>
    <row r="1080" spans="4:53" ht="15">
      <c r="D1080"/>
      <c r="E1080"/>
      <c r="L1080"/>
      <c r="M1080"/>
      <c r="T1080"/>
      <c r="U1080"/>
      <c r="AB1080"/>
      <c r="AC1080"/>
      <c r="AJ1080"/>
      <c r="AK1080"/>
      <c r="AR1080"/>
      <c r="AS1080"/>
      <c r="AZ1080"/>
      <c r="BA1080"/>
    </row>
    <row r="1081" spans="4:53" ht="15">
      <c r="D1081"/>
      <c r="E1081"/>
      <c r="L1081"/>
      <c r="M1081"/>
      <c r="T1081"/>
      <c r="U1081"/>
      <c r="AB1081"/>
      <c r="AC1081"/>
      <c r="AJ1081"/>
      <c r="AK1081"/>
      <c r="AR1081"/>
      <c r="AS1081"/>
      <c r="AZ1081"/>
      <c r="BA1081"/>
    </row>
    <row r="1082" spans="4:53" ht="15">
      <c r="D1082"/>
      <c r="E1082"/>
      <c r="L1082"/>
      <c r="M1082"/>
      <c r="T1082"/>
      <c r="U1082"/>
      <c r="AB1082"/>
      <c r="AC1082"/>
      <c r="AJ1082"/>
      <c r="AK1082"/>
      <c r="AR1082"/>
      <c r="AS1082"/>
      <c r="AZ1082"/>
      <c r="BA1082"/>
    </row>
    <row r="1083" spans="4:53" ht="15">
      <c r="D1083"/>
      <c r="E1083"/>
      <c r="L1083"/>
      <c r="M1083"/>
      <c r="T1083"/>
      <c r="U1083"/>
      <c r="AB1083"/>
      <c r="AC1083"/>
      <c r="AJ1083"/>
      <c r="AK1083"/>
      <c r="AR1083"/>
      <c r="AS1083"/>
      <c r="AZ1083"/>
      <c r="BA1083"/>
    </row>
    <row r="1084" spans="4:53" ht="15">
      <c r="D1084"/>
      <c r="E1084"/>
      <c r="L1084"/>
      <c r="M1084"/>
      <c r="T1084"/>
      <c r="U1084"/>
      <c r="AB1084"/>
      <c r="AC1084"/>
      <c r="AJ1084"/>
      <c r="AK1084"/>
      <c r="AR1084"/>
      <c r="AS1084"/>
      <c r="AZ1084"/>
      <c r="BA1084"/>
    </row>
    <row r="1085" spans="4:53" ht="15">
      <c r="D1085"/>
      <c r="E1085"/>
      <c r="L1085"/>
      <c r="M1085"/>
      <c r="T1085"/>
      <c r="U1085"/>
      <c r="AB1085"/>
      <c r="AC1085"/>
      <c r="AJ1085"/>
      <c r="AK1085"/>
      <c r="AR1085"/>
      <c r="AS1085"/>
      <c r="AZ1085"/>
      <c r="BA1085"/>
    </row>
    <row r="1086" spans="4:53" ht="15">
      <c r="D1086"/>
      <c r="E1086"/>
      <c r="L1086"/>
      <c r="M1086"/>
      <c r="T1086"/>
      <c r="U1086"/>
      <c r="AB1086"/>
      <c r="AC1086"/>
      <c r="AJ1086"/>
      <c r="AK1086"/>
      <c r="AR1086"/>
      <c r="AS1086"/>
      <c r="AZ1086"/>
      <c r="BA1086"/>
    </row>
    <row r="1087" spans="4:53" ht="15">
      <c r="D1087"/>
      <c r="E1087"/>
      <c r="L1087"/>
      <c r="M1087"/>
      <c r="T1087"/>
      <c r="U1087"/>
      <c r="AB1087"/>
      <c r="AC1087"/>
      <c r="AJ1087"/>
      <c r="AK1087"/>
      <c r="AR1087"/>
      <c r="AS1087"/>
      <c r="AZ1087"/>
      <c r="BA1087"/>
    </row>
    <row r="1088" spans="4:53" ht="15">
      <c r="D1088"/>
      <c r="E1088"/>
      <c r="L1088"/>
      <c r="M1088"/>
      <c r="T1088"/>
      <c r="U1088"/>
      <c r="AB1088"/>
      <c r="AC1088"/>
      <c r="AJ1088"/>
      <c r="AK1088"/>
      <c r="AR1088"/>
      <c r="AS1088"/>
      <c r="AZ1088"/>
      <c r="BA1088"/>
    </row>
    <row r="1089" spans="4:53" ht="15">
      <c r="D1089"/>
      <c r="E1089"/>
      <c r="L1089"/>
      <c r="M1089"/>
      <c r="T1089"/>
      <c r="U1089"/>
      <c r="AB1089"/>
      <c r="AC1089"/>
      <c r="AJ1089"/>
      <c r="AK1089"/>
      <c r="AR1089"/>
      <c r="AS1089"/>
      <c r="AZ1089"/>
      <c r="BA1089"/>
    </row>
    <row r="1090" spans="4:53" ht="15">
      <c r="D1090"/>
      <c r="E1090"/>
      <c r="L1090"/>
      <c r="M1090"/>
      <c r="T1090"/>
      <c r="U1090"/>
      <c r="AB1090"/>
      <c r="AC1090"/>
      <c r="AJ1090"/>
      <c r="AK1090"/>
      <c r="AR1090"/>
      <c r="AS1090"/>
      <c r="AZ1090"/>
      <c r="BA1090"/>
    </row>
    <row r="1091" spans="4:53" ht="15">
      <c r="D1091"/>
      <c r="E1091"/>
      <c r="L1091"/>
      <c r="M1091"/>
      <c r="T1091"/>
      <c r="U1091"/>
      <c r="AB1091"/>
      <c r="AC1091"/>
      <c r="AJ1091"/>
      <c r="AK1091"/>
      <c r="AR1091"/>
      <c r="AS1091"/>
      <c r="AZ1091"/>
      <c r="BA1091"/>
    </row>
    <row r="1092" spans="4:53" ht="15">
      <c r="D1092"/>
      <c r="E1092"/>
      <c r="L1092"/>
      <c r="M1092"/>
      <c r="T1092"/>
      <c r="U1092"/>
      <c r="AB1092"/>
      <c r="AC1092"/>
      <c r="AJ1092"/>
      <c r="AK1092"/>
      <c r="AR1092"/>
      <c r="AS1092"/>
      <c r="AZ1092"/>
      <c r="BA1092"/>
    </row>
    <row r="1093" spans="4:53" ht="15">
      <c r="D1093"/>
      <c r="E1093"/>
      <c r="L1093"/>
      <c r="M1093"/>
      <c r="T1093"/>
      <c r="U1093"/>
      <c r="AB1093"/>
      <c r="AC1093"/>
      <c r="AJ1093"/>
      <c r="AK1093"/>
      <c r="AR1093"/>
      <c r="AS1093"/>
      <c r="AZ1093"/>
      <c r="BA1093"/>
    </row>
    <row r="1094" spans="4:53" ht="15">
      <c r="D1094"/>
      <c r="E1094"/>
      <c r="L1094"/>
      <c r="M1094"/>
      <c r="T1094"/>
      <c r="U1094"/>
      <c r="AB1094"/>
      <c r="AC1094"/>
      <c r="AJ1094"/>
      <c r="AK1094"/>
      <c r="AR1094"/>
      <c r="AS1094"/>
      <c r="AZ1094"/>
      <c r="BA1094"/>
    </row>
    <row r="1095" spans="4:53" ht="15">
      <c r="D1095"/>
      <c r="E1095"/>
      <c r="L1095"/>
      <c r="M1095"/>
      <c r="T1095"/>
      <c r="U1095"/>
      <c r="AB1095"/>
      <c r="AC1095"/>
      <c r="AJ1095"/>
      <c r="AK1095"/>
      <c r="AR1095"/>
      <c r="AS1095"/>
      <c r="AZ1095"/>
      <c r="BA1095"/>
    </row>
    <row r="1096" spans="4:53" ht="15">
      <c r="D1096"/>
      <c r="E1096"/>
      <c r="L1096"/>
      <c r="M1096"/>
      <c r="T1096"/>
      <c r="U1096"/>
      <c r="AB1096"/>
      <c r="AC1096"/>
      <c r="AJ1096"/>
      <c r="AK1096"/>
      <c r="AR1096"/>
      <c r="AS1096"/>
      <c r="AZ1096"/>
      <c r="BA1096"/>
    </row>
    <row r="1097" spans="4:53" ht="15">
      <c r="D1097"/>
      <c r="E1097"/>
      <c r="L1097"/>
      <c r="M1097"/>
      <c r="T1097"/>
      <c r="U1097"/>
      <c r="AB1097"/>
      <c r="AC1097"/>
      <c r="AJ1097"/>
      <c r="AK1097"/>
      <c r="AR1097"/>
      <c r="AS1097"/>
      <c r="AZ1097"/>
      <c r="BA1097"/>
    </row>
    <row r="1098" spans="4:53" ht="15">
      <c r="D1098"/>
      <c r="E1098"/>
      <c r="L1098"/>
      <c r="M1098"/>
      <c r="T1098"/>
      <c r="U1098"/>
      <c r="AB1098"/>
      <c r="AC1098"/>
      <c r="AJ1098"/>
      <c r="AK1098"/>
      <c r="AR1098"/>
      <c r="AS1098"/>
      <c r="AZ1098"/>
      <c r="BA1098"/>
    </row>
    <row r="1099" spans="4:53" ht="15">
      <c r="D1099"/>
      <c r="E1099"/>
      <c r="L1099"/>
      <c r="M1099"/>
      <c r="T1099"/>
      <c r="U1099"/>
      <c r="AB1099"/>
      <c r="AC1099"/>
      <c r="AJ1099"/>
      <c r="AK1099"/>
      <c r="AR1099"/>
      <c r="AS1099"/>
      <c r="AZ1099"/>
      <c r="BA1099"/>
    </row>
    <row r="1100" spans="4:53" ht="15">
      <c r="D1100"/>
      <c r="E1100"/>
      <c r="L1100"/>
      <c r="M1100"/>
      <c r="T1100"/>
      <c r="U1100"/>
      <c r="AB1100"/>
      <c r="AC1100"/>
      <c r="AJ1100"/>
      <c r="AK1100"/>
      <c r="AR1100"/>
      <c r="AS1100"/>
      <c r="AZ1100"/>
      <c r="BA1100"/>
    </row>
    <row r="1101" spans="4:53" ht="15">
      <c r="D1101"/>
      <c r="E1101"/>
      <c r="L1101"/>
      <c r="M1101"/>
      <c r="T1101"/>
      <c r="U1101"/>
      <c r="AB1101"/>
      <c r="AC1101"/>
      <c r="AJ1101"/>
      <c r="AK1101"/>
      <c r="AR1101"/>
      <c r="AS1101"/>
      <c r="AZ1101"/>
      <c r="BA1101"/>
    </row>
    <row r="1102" spans="4:53" ht="15">
      <c r="D1102"/>
      <c r="E1102"/>
      <c r="L1102"/>
      <c r="M1102"/>
      <c r="T1102"/>
      <c r="U1102"/>
      <c r="AB1102"/>
      <c r="AC1102"/>
      <c r="AJ1102"/>
      <c r="AK1102"/>
      <c r="AR1102"/>
      <c r="AS1102"/>
      <c r="AZ1102"/>
      <c r="BA1102"/>
    </row>
  </sheetData>
  <sheetProtection sheet="1" objects="1" scenarios="1"/>
  <mergeCells count="1">
    <mergeCell ref="B43:G43"/>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5.xml><?xml version="1.0" encoding="utf-8"?>
<worksheet xmlns="http://schemas.openxmlformats.org/spreadsheetml/2006/main" xmlns:r="http://schemas.openxmlformats.org/officeDocument/2006/relationships">
  <sheetPr codeName="Sheet12"/>
  <dimension ref="A1:BV1098"/>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4.7773437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thickBot="1">
      <c r="A1" s="25">
        <v>1</v>
      </c>
      <c r="B1" s="41" t="s">
        <v>4</v>
      </c>
      <c r="C1" s="46"/>
      <c r="E1" s="53" t="s">
        <v>5</v>
      </c>
      <c r="F1" s="199">
        <v>1</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17" s="80" customFormat="1" ht="4.5" customHeight="1" thickBot="1">
      <c r="B2" s="81"/>
      <c r="C2" s="82"/>
      <c r="D2" s="83"/>
      <c r="E2" s="83"/>
      <c r="F2" s="83"/>
      <c r="G2" s="84"/>
      <c r="I2"/>
      <c r="J2"/>
      <c r="K2"/>
      <c r="L2"/>
      <c r="M2"/>
      <c r="N2"/>
      <c r="O2"/>
      <c r="P2"/>
      <c r="Q2"/>
    </row>
    <row r="3" spans="1:74" s="24" customFormat="1" ht="33" customHeight="1" thickTop="1">
      <c r="A3" s="68"/>
      <c r="B3" s="69" t="s">
        <v>35</v>
      </c>
      <c r="C3" s="70" t="s">
        <v>36</v>
      </c>
      <c r="D3" s="71" t="s">
        <v>37</v>
      </c>
      <c r="E3" s="71" t="s">
        <v>333</v>
      </c>
      <c r="F3" s="198" t="s">
        <v>3</v>
      </c>
      <c r="G3" s="70"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3.25" customHeight="1">
      <c r="A4" s="12" t="s">
        <v>39</v>
      </c>
      <c r="B4" s="12" t="s">
        <v>40</v>
      </c>
      <c r="C4" s="43"/>
      <c r="D4" s="12"/>
      <c r="E4" s="12"/>
      <c r="F4" s="29"/>
      <c r="G4" s="11"/>
      <c r="K4"/>
      <c r="L4"/>
      <c r="M4"/>
      <c r="S4"/>
      <c r="T4"/>
      <c r="U4"/>
    </row>
    <row r="5" spans="1:21" ht="15">
      <c r="A5" s="12"/>
      <c r="B5" s="12" t="s">
        <v>41</v>
      </c>
      <c r="C5" s="43" t="s">
        <v>42</v>
      </c>
      <c r="D5" s="12"/>
      <c r="E5" s="29" t="e">
        <f>NA()</f>
        <v>#N/A</v>
      </c>
      <c r="F5" s="29">
        <f>IF(ISNA(E5),0,INDEX(IF(UPPER(RIGHT(E5,1))=Low,UnitCostLow,IF(UPPER(RIGHT(E5,1))=High,UnitCostHigh,UnitCostSpecified)),MATCH(UPPER(LEFT(E5,LEN(E5)-1)),CostCode,0)))</f>
        <v>0</v>
      </c>
      <c r="G5" s="11">
        <f>F5*D5</f>
        <v>0</v>
      </c>
      <c r="K5"/>
      <c r="L5"/>
      <c r="M5"/>
      <c r="S5"/>
      <c r="T5"/>
      <c r="U5"/>
    </row>
    <row r="6" spans="1:21" ht="15">
      <c r="A6" s="12" t="s">
        <v>0</v>
      </c>
      <c r="B6" s="12" t="s">
        <v>43</v>
      </c>
      <c r="C6" s="43" t="s">
        <v>44</v>
      </c>
      <c r="D6" s="12"/>
      <c r="E6" s="29" t="e">
        <f>NA()</f>
        <v>#N/A</v>
      </c>
      <c r="F6" s="29">
        <f aca="true" t="shared" si="0" ref="F6:F51">IF(ISNA(E6),0,INDEX(IF(UPPER(RIGHT(E6,1))=Low,UnitCostLow,IF(UPPER(RIGHT(E6,1))=High,UnitCostHigh,UnitCostSpecified)),MATCH(UPPER(LEFT(E6,LEN(E6)-1)),CostCode,0)))</f>
        <v>0</v>
      </c>
      <c r="G6" s="11">
        <f aca="true" t="shared" si="1" ref="G6:G51">F6*D6</f>
        <v>0</v>
      </c>
      <c r="K6"/>
      <c r="L6"/>
      <c r="M6"/>
      <c r="S6"/>
      <c r="T6"/>
      <c r="U6"/>
    </row>
    <row r="7" spans="1:21" ht="15">
      <c r="A7" s="12" t="s">
        <v>0</v>
      </c>
      <c r="B7" s="12" t="s">
        <v>45</v>
      </c>
      <c r="C7" s="43" t="s">
        <v>46</v>
      </c>
      <c r="D7" s="12"/>
      <c r="E7" s="29" t="e">
        <f>NA()</f>
        <v>#N/A</v>
      </c>
      <c r="F7" s="29">
        <f t="shared" si="0"/>
        <v>0</v>
      </c>
      <c r="G7" s="11">
        <f t="shared" si="1"/>
        <v>0</v>
      </c>
      <c r="K7"/>
      <c r="L7"/>
      <c r="M7"/>
      <c r="S7"/>
      <c r="T7"/>
      <c r="U7"/>
    </row>
    <row r="8" spans="1:21" ht="15">
      <c r="A8" s="12" t="s">
        <v>0</v>
      </c>
      <c r="B8" s="12" t="s">
        <v>47</v>
      </c>
      <c r="C8" s="43" t="s">
        <v>46</v>
      </c>
      <c r="D8" s="12"/>
      <c r="E8" s="29" t="e">
        <f>NA()</f>
        <v>#N/A</v>
      </c>
      <c r="F8" s="29">
        <f t="shared" si="0"/>
        <v>0</v>
      </c>
      <c r="G8" s="11">
        <f t="shared" si="1"/>
        <v>0</v>
      </c>
      <c r="K8"/>
      <c r="L8"/>
      <c r="M8"/>
      <c r="S8"/>
      <c r="T8"/>
      <c r="U8"/>
    </row>
    <row r="9" spans="1:21" ht="15">
      <c r="A9" s="12" t="s">
        <v>0</v>
      </c>
      <c r="B9" s="12" t="s">
        <v>48</v>
      </c>
      <c r="C9" s="43" t="s">
        <v>46</v>
      </c>
      <c r="D9" s="12"/>
      <c r="E9" s="29" t="e">
        <f>NA()</f>
        <v>#N/A</v>
      </c>
      <c r="F9" s="29">
        <f t="shared" si="0"/>
        <v>0</v>
      </c>
      <c r="G9" s="11">
        <f t="shared" si="1"/>
        <v>0</v>
      </c>
      <c r="K9"/>
      <c r="L9"/>
      <c r="M9"/>
      <c r="S9"/>
      <c r="T9"/>
      <c r="U9"/>
    </row>
    <row r="10" spans="1:21" ht="15">
      <c r="A10" s="12" t="s">
        <v>0</v>
      </c>
      <c r="B10" s="12" t="s">
        <v>49</v>
      </c>
      <c r="C10" s="43" t="s">
        <v>46</v>
      </c>
      <c r="D10" s="12"/>
      <c r="E10" s="29" t="e">
        <f>NA()</f>
        <v>#N/A</v>
      </c>
      <c r="F10" s="29">
        <f t="shared" si="0"/>
        <v>0</v>
      </c>
      <c r="G10" s="11">
        <f t="shared" si="1"/>
        <v>0</v>
      </c>
      <c r="K10"/>
      <c r="L10"/>
      <c r="M10"/>
      <c r="S10"/>
      <c r="T10"/>
      <c r="U10"/>
    </row>
    <row r="11" spans="1:21" ht="15">
      <c r="A11" s="12" t="s">
        <v>0</v>
      </c>
      <c r="B11" s="12" t="s">
        <v>50</v>
      </c>
      <c r="C11" s="43"/>
      <c r="D11" s="12"/>
      <c r="E11" s="29" t="e">
        <f>NA()</f>
        <v>#N/A</v>
      </c>
      <c r="F11" s="29">
        <f t="shared" si="0"/>
        <v>0</v>
      </c>
      <c r="G11" s="11">
        <f t="shared" si="1"/>
        <v>0</v>
      </c>
      <c r="K11"/>
      <c r="L11"/>
      <c r="M11"/>
      <c r="S11"/>
      <c r="T11"/>
      <c r="U11"/>
    </row>
    <row r="12" spans="1:21" ht="26.25" customHeight="1">
      <c r="A12" s="12" t="s">
        <v>51</v>
      </c>
      <c r="B12" s="12" t="s">
        <v>115</v>
      </c>
      <c r="C12" s="43"/>
      <c r="D12" s="12"/>
      <c r="E12" s="29"/>
      <c r="F12" s="29"/>
      <c r="G12" s="11">
        <f t="shared" si="1"/>
        <v>0</v>
      </c>
      <c r="K12"/>
      <c r="L12"/>
      <c r="M12"/>
      <c r="S12"/>
      <c r="T12"/>
      <c r="U12"/>
    </row>
    <row r="13" spans="1:21" ht="15">
      <c r="A13" s="12" t="s">
        <v>0</v>
      </c>
      <c r="B13" s="12" t="s">
        <v>116</v>
      </c>
      <c r="C13" s="43" t="s">
        <v>46</v>
      </c>
      <c r="D13" s="12"/>
      <c r="E13" s="29" t="e">
        <f>NA()</f>
        <v>#N/A</v>
      </c>
      <c r="F13" s="29">
        <f t="shared" si="0"/>
        <v>0</v>
      </c>
      <c r="G13" s="11">
        <f t="shared" si="1"/>
        <v>0</v>
      </c>
      <c r="K13"/>
      <c r="L13"/>
      <c r="M13"/>
      <c r="S13"/>
      <c r="T13"/>
      <c r="U13"/>
    </row>
    <row r="14" spans="1:21" ht="15">
      <c r="A14" s="12" t="s">
        <v>0</v>
      </c>
      <c r="B14" s="12" t="s">
        <v>734</v>
      </c>
      <c r="C14" s="43" t="s">
        <v>46</v>
      </c>
      <c r="D14" s="12">
        <v>47575</v>
      </c>
      <c r="E14" s="29" t="s">
        <v>733</v>
      </c>
      <c r="F14" s="29">
        <f t="shared" si="0"/>
        <v>5.43</v>
      </c>
      <c r="G14" s="11">
        <f t="shared" si="1"/>
        <v>258332.25</v>
      </c>
      <c r="K14"/>
      <c r="L14"/>
      <c r="M14"/>
      <c r="S14"/>
      <c r="T14"/>
      <c r="U14"/>
    </row>
    <row r="15" spans="1:21" ht="15">
      <c r="A15" s="12" t="s">
        <v>0</v>
      </c>
      <c r="B15" s="12" t="s">
        <v>57</v>
      </c>
      <c r="C15" s="43" t="s">
        <v>46</v>
      </c>
      <c r="D15" s="12"/>
      <c r="E15" s="29" t="e">
        <f>NA()</f>
        <v>#N/A</v>
      </c>
      <c r="F15" s="29">
        <f t="shared" si="0"/>
        <v>0</v>
      </c>
      <c r="G15" s="11">
        <f t="shared" si="1"/>
        <v>0</v>
      </c>
      <c r="K15"/>
      <c r="L15"/>
      <c r="M15"/>
      <c r="S15"/>
      <c r="T15"/>
      <c r="U15"/>
    </row>
    <row r="16" spans="1:21" ht="15">
      <c r="A16" s="12" t="s">
        <v>0</v>
      </c>
      <c r="B16" s="12" t="s">
        <v>66</v>
      </c>
      <c r="C16" s="43" t="s">
        <v>46</v>
      </c>
      <c r="D16" s="12"/>
      <c r="E16" s="29" t="e">
        <f>NA()</f>
        <v>#N/A</v>
      </c>
      <c r="F16" s="29">
        <f t="shared" si="0"/>
        <v>0</v>
      </c>
      <c r="G16" s="11">
        <f t="shared" si="1"/>
        <v>0</v>
      </c>
      <c r="K16"/>
      <c r="L16"/>
      <c r="M16"/>
      <c r="S16"/>
      <c r="T16"/>
      <c r="U16"/>
    </row>
    <row r="17" spans="1:21" ht="15">
      <c r="A17" s="12" t="s">
        <v>0</v>
      </c>
      <c r="B17" s="12" t="s">
        <v>67</v>
      </c>
      <c r="C17" s="43" t="s">
        <v>68</v>
      </c>
      <c r="D17" s="12"/>
      <c r="E17" s="29" t="e">
        <f>NA()</f>
        <v>#N/A</v>
      </c>
      <c r="F17" s="29">
        <f t="shared" si="0"/>
        <v>0</v>
      </c>
      <c r="G17" s="11">
        <f t="shared" si="1"/>
        <v>0</v>
      </c>
      <c r="K17"/>
      <c r="L17"/>
      <c r="M17"/>
      <c r="S17"/>
      <c r="T17"/>
      <c r="U17"/>
    </row>
    <row r="18" spans="1:21" ht="15">
      <c r="A18" s="12" t="s">
        <v>0</v>
      </c>
      <c r="B18" s="12" t="s">
        <v>732</v>
      </c>
      <c r="C18" s="43" t="s">
        <v>46</v>
      </c>
      <c r="D18" s="12">
        <v>27540</v>
      </c>
      <c r="E18" s="29" t="s">
        <v>733</v>
      </c>
      <c r="F18" s="29">
        <f t="shared" si="0"/>
        <v>5.43</v>
      </c>
      <c r="G18" s="11">
        <f t="shared" si="1"/>
        <v>149542.19999999998</v>
      </c>
      <c r="K18"/>
      <c r="L18"/>
      <c r="M18"/>
      <c r="S18"/>
      <c r="T18"/>
      <c r="U18"/>
    </row>
    <row r="19" spans="1:21" ht="15">
      <c r="A19" s="12" t="s">
        <v>0</v>
      </c>
      <c r="B19" s="12" t="s">
        <v>118</v>
      </c>
      <c r="C19" s="43" t="s">
        <v>46</v>
      </c>
      <c r="D19" s="12"/>
      <c r="E19" s="29" t="e">
        <f>NA()</f>
        <v>#N/A</v>
      </c>
      <c r="F19" s="29">
        <f t="shared" si="0"/>
        <v>0</v>
      </c>
      <c r="G19" s="11">
        <f t="shared" si="1"/>
        <v>0</v>
      </c>
      <c r="K19"/>
      <c r="L19"/>
      <c r="M19"/>
      <c r="S19"/>
      <c r="T19"/>
      <c r="U19"/>
    </row>
    <row r="20" spans="1:21" ht="15">
      <c r="A20" s="12" t="s">
        <v>0</v>
      </c>
      <c r="B20" s="12" t="s">
        <v>50</v>
      </c>
      <c r="C20" s="43"/>
      <c r="D20" s="12"/>
      <c r="E20" s="29" t="e">
        <f>NA()</f>
        <v>#N/A</v>
      </c>
      <c r="F20" s="29">
        <f t="shared" si="0"/>
        <v>0</v>
      </c>
      <c r="G20" s="11">
        <f t="shared" si="1"/>
        <v>0</v>
      </c>
      <c r="K20"/>
      <c r="L20"/>
      <c r="M20"/>
      <c r="S20"/>
      <c r="T20"/>
      <c r="U20"/>
    </row>
    <row r="21" spans="1:21" ht="24.75" customHeight="1">
      <c r="A21" s="12" t="s">
        <v>62</v>
      </c>
      <c r="B21" s="12" t="s">
        <v>119</v>
      </c>
      <c r="C21" s="43"/>
      <c r="D21" s="12"/>
      <c r="E21" s="29"/>
      <c r="F21" s="29"/>
      <c r="G21" s="11">
        <f t="shared" si="1"/>
        <v>0</v>
      </c>
      <c r="K21"/>
      <c r="L21"/>
      <c r="M21"/>
      <c r="S21"/>
      <c r="T21"/>
      <c r="U21"/>
    </row>
    <row r="22" spans="1:21" ht="15">
      <c r="A22" s="12" t="s">
        <v>0</v>
      </c>
      <c r="B22" s="12" t="s">
        <v>120</v>
      </c>
      <c r="C22" s="43" t="s">
        <v>46</v>
      </c>
      <c r="D22" s="12">
        <v>42100</v>
      </c>
      <c r="E22" s="29" t="s">
        <v>728</v>
      </c>
      <c r="F22" s="29">
        <f t="shared" si="0"/>
        <v>4.4</v>
      </c>
      <c r="G22" s="11">
        <f t="shared" si="1"/>
        <v>185240.00000000003</v>
      </c>
      <c r="K22"/>
      <c r="L22"/>
      <c r="M22"/>
      <c r="S22"/>
      <c r="T22"/>
      <c r="U22"/>
    </row>
    <row r="23" spans="1:21" ht="15">
      <c r="A23" s="12" t="s">
        <v>0</v>
      </c>
      <c r="B23" s="12" t="s">
        <v>66</v>
      </c>
      <c r="C23" s="43" t="s">
        <v>46</v>
      </c>
      <c r="D23" s="12"/>
      <c r="E23" s="29" t="e">
        <f>NA()</f>
        <v>#N/A</v>
      </c>
      <c r="F23" s="29">
        <f t="shared" si="0"/>
        <v>0</v>
      </c>
      <c r="G23" s="11">
        <f t="shared" si="1"/>
        <v>0</v>
      </c>
      <c r="K23"/>
      <c r="L23"/>
      <c r="M23"/>
      <c r="S23"/>
      <c r="T23"/>
      <c r="U23"/>
    </row>
    <row r="24" spans="1:21" ht="15">
      <c r="A24" s="12" t="s">
        <v>0</v>
      </c>
      <c r="B24" s="12" t="s">
        <v>67</v>
      </c>
      <c r="C24" s="43" t="s">
        <v>68</v>
      </c>
      <c r="D24" s="12">
        <v>12.8</v>
      </c>
      <c r="E24" s="29" t="s">
        <v>731</v>
      </c>
      <c r="F24" s="29">
        <f t="shared" si="0"/>
        <v>1450</v>
      </c>
      <c r="G24" s="11">
        <f t="shared" si="1"/>
        <v>18560</v>
      </c>
      <c r="K24"/>
      <c r="L24"/>
      <c r="M24"/>
      <c r="S24"/>
      <c r="T24"/>
      <c r="U24"/>
    </row>
    <row r="25" spans="1:21" ht="15">
      <c r="A25" s="12" t="s">
        <v>0</v>
      </c>
      <c r="B25" s="12" t="s">
        <v>50</v>
      </c>
      <c r="C25" s="43"/>
      <c r="D25" s="12"/>
      <c r="E25" s="29" t="e">
        <f>NA()</f>
        <v>#N/A</v>
      </c>
      <c r="F25" s="29">
        <f t="shared" si="0"/>
        <v>0</v>
      </c>
      <c r="G25" s="11">
        <f t="shared" si="1"/>
        <v>0</v>
      </c>
      <c r="K25"/>
      <c r="L25"/>
      <c r="M25"/>
      <c r="S25"/>
      <c r="T25"/>
      <c r="U25"/>
    </row>
    <row r="26" spans="1:21" ht="24.75" customHeight="1">
      <c r="A26" s="12" t="s">
        <v>69</v>
      </c>
      <c r="B26" s="12" t="s">
        <v>719</v>
      </c>
      <c r="C26" s="43"/>
      <c r="D26" s="12"/>
      <c r="E26" s="29"/>
      <c r="F26" s="29"/>
      <c r="G26" s="11">
        <f t="shared" si="1"/>
        <v>0</v>
      </c>
      <c r="K26"/>
      <c r="L26"/>
      <c r="M26"/>
      <c r="S26"/>
      <c r="T26"/>
      <c r="U26"/>
    </row>
    <row r="27" spans="1:21" ht="15">
      <c r="A27" s="12" t="s">
        <v>0</v>
      </c>
      <c r="B27" s="12" t="s">
        <v>720</v>
      </c>
      <c r="C27" s="43" t="s">
        <v>46</v>
      </c>
      <c r="D27" s="12">
        <v>172000</v>
      </c>
      <c r="E27" s="29" t="s">
        <v>723</v>
      </c>
      <c r="F27" s="29">
        <f t="shared" si="0"/>
        <v>5.1</v>
      </c>
      <c r="G27" s="11">
        <f t="shared" si="1"/>
        <v>877199.9999999999</v>
      </c>
      <c r="K27"/>
      <c r="L27"/>
      <c r="M27"/>
      <c r="S27"/>
      <c r="T27"/>
      <c r="U27"/>
    </row>
    <row r="28" spans="1:21" ht="15">
      <c r="A28" s="12" t="s">
        <v>0</v>
      </c>
      <c r="B28" s="12" t="s">
        <v>721</v>
      </c>
      <c r="C28" s="43" t="s">
        <v>46</v>
      </c>
      <c r="D28" s="12">
        <v>500000</v>
      </c>
      <c r="E28" s="29" t="s">
        <v>723</v>
      </c>
      <c r="F28" s="29">
        <f t="shared" si="0"/>
        <v>5.1</v>
      </c>
      <c r="G28" s="11">
        <f t="shared" si="1"/>
        <v>2550000</v>
      </c>
      <c r="K28"/>
      <c r="L28"/>
      <c r="M28"/>
      <c r="S28"/>
      <c r="T28"/>
      <c r="U28"/>
    </row>
    <row r="29" spans="1:21" ht="15">
      <c r="A29" s="12" t="s">
        <v>0</v>
      </c>
      <c r="B29" s="12" t="s">
        <v>724</v>
      </c>
      <c r="C29" s="43" t="s">
        <v>82</v>
      </c>
      <c r="D29" s="12">
        <v>67</v>
      </c>
      <c r="E29" s="29" t="e">
        <f>NA()</f>
        <v>#N/A</v>
      </c>
      <c r="F29" s="29">
        <v>350</v>
      </c>
      <c r="G29" s="11">
        <f t="shared" si="1"/>
        <v>23450</v>
      </c>
      <c r="K29"/>
      <c r="L29"/>
      <c r="M29"/>
      <c r="S29"/>
      <c r="T29"/>
      <c r="U29"/>
    </row>
    <row r="30" spans="1:21" ht="15">
      <c r="A30" s="12" t="s">
        <v>0</v>
      </c>
      <c r="B30" s="12" t="s">
        <v>722</v>
      </c>
      <c r="C30" s="43" t="s">
        <v>82</v>
      </c>
      <c r="D30" s="12">
        <v>67</v>
      </c>
      <c r="E30" s="29" t="e">
        <f>NA()</f>
        <v>#N/A</v>
      </c>
      <c r="F30" s="29">
        <v>100</v>
      </c>
      <c r="G30" s="11">
        <f t="shared" si="1"/>
        <v>6700</v>
      </c>
      <c r="K30"/>
      <c r="L30"/>
      <c r="M30"/>
      <c r="S30"/>
      <c r="T30"/>
      <c r="U30"/>
    </row>
    <row r="31" spans="1:21" ht="24.75" customHeight="1">
      <c r="A31" s="12" t="s">
        <v>74</v>
      </c>
      <c r="B31" s="12" t="s">
        <v>121</v>
      </c>
      <c r="C31" s="43"/>
      <c r="D31" s="12"/>
      <c r="E31" s="29"/>
      <c r="F31" s="29"/>
      <c r="G31" s="11">
        <f t="shared" si="1"/>
        <v>0</v>
      </c>
      <c r="K31"/>
      <c r="L31"/>
      <c r="M31"/>
      <c r="S31"/>
      <c r="T31"/>
      <c r="U31"/>
    </row>
    <row r="32" spans="1:21" ht="15">
      <c r="A32" s="12" t="s">
        <v>0</v>
      </c>
      <c r="B32" s="12" t="s">
        <v>122</v>
      </c>
      <c r="C32" s="43" t="s">
        <v>46</v>
      </c>
      <c r="D32" s="12"/>
      <c r="E32" s="29" t="e">
        <f>NA()</f>
        <v>#N/A</v>
      </c>
      <c r="F32" s="29">
        <f t="shared" si="0"/>
        <v>0</v>
      </c>
      <c r="G32" s="11">
        <f t="shared" si="1"/>
        <v>0</v>
      </c>
      <c r="K32"/>
      <c r="L32"/>
      <c r="M32"/>
      <c r="S32"/>
      <c r="T32"/>
      <c r="U32"/>
    </row>
    <row r="33" spans="1:21" ht="15">
      <c r="A33" s="12" t="s">
        <v>0</v>
      </c>
      <c r="B33" s="12" t="s">
        <v>123</v>
      </c>
      <c r="C33" s="43" t="s">
        <v>82</v>
      </c>
      <c r="D33" s="12"/>
      <c r="E33" s="29" t="e">
        <f>NA()</f>
        <v>#N/A</v>
      </c>
      <c r="F33" s="29">
        <f t="shared" si="0"/>
        <v>0</v>
      </c>
      <c r="G33" s="11">
        <f t="shared" si="1"/>
        <v>0</v>
      </c>
      <c r="K33"/>
      <c r="L33"/>
      <c r="M33"/>
      <c r="S33"/>
      <c r="T33"/>
      <c r="U33"/>
    </row>
    <row r="34" spans="1:21" ht="15">
      <c r="A34" s="12" t="s">
        <v>0</v>
      </c>
      <c r="B34" s="12" t="s">
        <v>124</v>
      </c>
      <c r="C34" s="43" t="s">
        <v>46</v>
      </c>
      <c r="D34" s="12"/>
      <c r="E34" s="29" t="e">
        <f>NA()</f>
        <v>#N/A</v>
      </c>
      <c r="F34" s="29">
        <f t="shared" si="0"/>
        <v>0</v>
      </c>
      <c r="G34" s="11">
        <f t="shared" si="1"/>
        <v>0</v>
      </c>
      <c r="K34"/>
      <c r="L34"/>
      <c r="M34"/>
      <c r="S34"/>
      <c r="T34"/>
      <c r="U34"/>
    </row>
    <row r="35" spans="1:21" ht="15">
      <c r="A35" s="12" t="s">
        <v>0</v>
      </c>
      <c r="B35" s="12" t="s">
        <v>50</v>
      </c>
      <c r="C35" s="43"/>
      <c r="D35" s="12"/>
      <c r="E35" s="29" t="e">
        <f>NA()</f>
        <v>#N/A</v>
      </c>
      <c r="F35" s="29">
        <f t="shared" si="0"/>
        <v>0</v>
      </c>
      <c r="G35" s="11">
        <f t="shared" si="1"/>
        <v>0</v>
      </c>
      <c r="K35"/>
      <c r="L35"/>
      <c r="M35"/>
      <c r="S35"/>
      <c r="T35"/>
      <c r="U35"/>
    </row>
    <row r="36" spans="1:21" ht="24.75" customHeight="1">
      <c r="A36" s="12" t="s">
        <v>84</v>
      </c>
      <c r="B36" s="12" t="s">
        <v>725</v>
      </c>
      <c r="C36" s="43"/>
      <c r="D36" s="12"/>
      <c r="E36" s="29" t="e">
        <f>NA()</f>
        <v>#N/A</v>
      </c>
      <c r="F36" s="29"/>
      <c r="G36" s="11">
        <f t="shared" si="1"/>
        <v>0</v>
      </c>
      <c r="K36"/>
      <c r="L36"/>
      <c r="M36"/>
      <c r="S36"/>
      <c r="T36"/>
      <c r="U36"/>
    </row>
    <row r="37" spans="1:21" ht="15">
      <c r="A37" s="12" t="s">
        <v>0</v>
      </c>
      <c r="B37" s="12" t="s">
        <v>727</v>
      </c>
      <c r="C37" s="43" t="s">
        <v>46</v>
      </c>
      <c r="D37" s="12">
        <v>45000</v>
      </c>
      <c r="E37" s="29" t="s">
        <v>728</v>
      </c>
      <c r="F37" s="29">
        <f t="shared" si="0"/>
        <v>4.4</v>
      </c>
      <c r="G37" s="11">
        <f t="shared" si="1"/>
        <v>198000.00000000003</v>
      </c>
      <c r="K37"/>
      <c r="L37"/>
      <c r="M37"/>
      <c r="S37"/>
      <c r="T37"/>
      <c r="U37"/>
    </row>
    <row r="38" spans="1:21" ht="15">
      <c r="A38" s="12" t="s">
        <v>0</v>
      </c>
      <c r="B38" s="12" t="s">
        <v>726</v>
      </c>
      <c r="C38" s="43" t="s">
        <v>46</v>
      </c>
      <c r="D38" s="12">
        <v>1400</v>
      </c>
      <c r="E38" s="29" t="s">
        <v>718</v>
      </c>
      <c r="F38" s="29">
        <f t="shared" si="0"/>
        <v>8.76</v>
      </c>
      <c r="G38" s="11">
        <f t="shared" si="1"/>
        <v>12264</v>
      </c>
      <c r="K38"/>
      <c r="L38"/>
      <c r="M38"/>
      <c r="S38"/>
      <c r="T38"/>
      <c r="U38"/>
    </row>
    <row r="39" spans="1:21" ht="15">
      <c r="A39" s="12" t="s">
        <v>0</v>
      </c>
      <c r="B39" s="12" t="s">
        <v>729</v>
      </c>
      <c r="C39" s="43" t="s">
        <v>68</v>
      </c>
      <c r="D39" s="12">
        <v>9</v>
      </c>
      <c r="E39" s="29" t="s">
        <v>731</v>
      </c>
      <c r="F39" s="29">
        <f t="shared" si="0"/>
        <v>1450</v>
      </c>
      <c r="G39" s="11">
        <f t="shared" si="1"/>
        <v>13050</v>
      </c>
      <c r="K39"/>
      <c r="L39"/>
      <c r="M39"/>
      <c r="S39"/>
      <c r="T39"/>
      <c r="U39"/>
    </row>
    <row r="40" spans="1:21" ht="15">
      <c r="A40" s="12" t="s">
        <v>0</v>
      </c>
      <c r="B40" s="12" t="s">
        <v>730</v>
      </c>
      <c r="C40" s="43" t="s">
        <v>68</v>
      </c>
      <c r="D40" s="12">
        <v>2.9</v>
      </c>
      <c r="E40" s="29" t="s">
        <v>731</v>
      </c>
      <c r="F40" s="29">
        <f t="shared" si="0"/>
        <v>1450</v>
      </c>
      <c r="G40" s="11">
        <f t="shared" si="1"/>
        <v>4205</v>
      </c>
      <c r="K40"/>
      <c r="L40"/>
      <c r="M40"/>
      <c r="S40"/>
      <c r="T40"/>
      <c r="U40"/>
    </row>
    <row r="41" spans="1:21" ht="15">
      <c r="A41" s="12" t="s">
        <v>0</v>
      </c>
      <c r="B41" s="12" t="s">
        <v>50</v>
      </c>
      <c r="C41" s="43"/>
      <c r="D41" s="12"/>
      <c r="E41" s="29" t="e">
        <f>NA()</f>
        <v>#N/A</v>
      </c>
      <c r="F41" s="29">
        <f t="shared" si="0"/>
        <v>0</v>
      </c>
      <c r="G41" s="11">
        <f t="shared" si="1"/>
        <v>0</v>
      </c>
      <c r="K41"/>
      <c r="L41"/>
      <c r="M41"/>
      <c r="S41"/>
      <c r="T41"/>
      <c r="U41"/>
    </row>
    <row r="42" spans="1:21" ht="24.75" customHeight="1">
      <c r="A42" s="12" t="s">
        <v>86</v>
      </c>
      <c r="B42" s="12" t="s">
        <v>126</v>
      </c>
      <c r="C42" s="43"/>
      <c r="D42" s="12"/>
      <c r="E42" s="29"/>
      <c r="F42" s="29"/>
      <c r="G42" s="11">
        <f t="shared" si="1"/>
        <v>0</v>
      </c>
      <c r="K42"/>
      <c r="L42"/>
      <c r="M42"/>
      <c r="S42"/>
      <c r="T42"/>
      <c r="U42"/>
    </row>
    <row r="43" spans="1:21" ht="15">
      <c r="A43" s="12" t="s">
        <v>0</v>
      </c>
      <c r="B43" s="12" t="s">
        <v>127</v>
      </c>
      <c r="C43" s="43" t="s">
        <v>46</v>
      </c>
      <c r="D43" s="12"/>
      <c r="E43" s="29" t="e">
        <f>NA()</f>
        <v>#N/A</v>
      </c>
      <c r="F43" s="29">
        <f t="shared" si="0"/>
        <v>0</v>
      </c>
      <c r="G43" s="11">
        <f t="shared" si="1"/>
        <v>0</v>
      </c>
      <c r="K43"/>
      <c r="L43"/>
      <c r="M43"/>
      <c r="S43"/>
      <c r="T43"/>
      <c r="U43"/>
    </row>
    <row r="44" spans="1:21" ht="15">
      <c r="A44" s="12" t="s">
        <v>0</v>
      </c>
      <c r="B44" s="12" t="s">
        <v>128</v>
      </c>
      <c r="C44" s="43" t="s">
        <v>46</v>
      </c>
      <c r="D44" s="12"/>
      <c r="E44" s="29" t="e">
        <f>NA()</f>
        <v>#N/A</v>
      </c>
      <c r="F44" s="29">
        <f t="shared" si="0"/>
        <v>0</v>
      </c>
      <c r="G44" s="11">
        <f t="shared" si="1"/>
        <v>0</v>
      </c>
      <c r="K44"/>
      <c r="L44"/>
      <c r="M44"/>
      <c r="S44"/>
      <c r="T44"/>
      <c r="U44"/>
    </row>
    <row r="45" spans="1:21" ht="15">
      <c r="A45" s="12" t="s">
        <v>0</v>
      </c>
      <c r="B45" s="12" t="s">
        <v>50</v>
      </c>
      <c r="C45" s="43"/>
      <c r="D45" s="12"/>
      <c r="E45" s="29" t="e">
        <f>NA()</f>
        <v>#N/A</v>
      </c>
      <c r="F45" s="29">
        <f t="shared" si="0"/>
        <v>0</v>
      </c>
      <c r="G45" s="11">
        <f t="shared" si="1"/>
        <v>0</v>
      </c>
      <c r="K45"/>
      <c r="L45"/>
      <c r="M45"/>
      <c r="S45"/>
      <c r="T45"/>
      <c r="U45"/>
    </row>
    <row r="46" spans="1:21" ht="24.75" customHeight="1">
      <c r="A46" s="12" t="s">
        <v>89</v>
      </c>
      <c r="B46" s="12" t="s">
        <v>129</v>
      </c>
      <c r="C46" s="43"/>
      <c r="D46" s="12"/>
      <c r="E46" s="29"/>
      <c r="F46" s="29"/>
      <c r="G46" s="11">
        <f t="shared" si="1"/>
        <v>0</v>
      </c>
      <c r="K46"/>
      <c r="L46"/>
      <c r="M46"/>
      <c r="S46"/>
      <c r="T46"/>
      <c r="U46"/>
    </row>
    <row r="47" spans="1:21" ht="15">
      <c r="A47" s="12" t="s">
        <v>0</v>
      </c>
      <c r="B47" s="12" t="s">
        <v>130</v>
      </c>
      <c r="C47" s="43" t="s">
        <v>46</v>
      </c>
      <c r="D47" s="12"/>
      <c r="E47" s="29" t="e">
        <f>NA()</f>
        <v>#N/A</v>
      </c>
      <c r="F47" s="29">
        <f t="shared" si="0"/>
        <v>0</v>
      </c>
      <c r="G47" s="11">
        <f t="shared" si="1"/>
        <v>0</v>
      </c>
      <c r="K47"/>
      <c r="L47"/>
      <c r="M47"/>
      <c r="S47"/>
      <c r="T47"/>
      <c r="U47"/>
    </row>
    <row r="48" spans="1:21" ht="15">
      <c r="A48" s="12" t="s">
        <v>0</v>
      </c>
      <c r="B48" s="12" t="s">
        <v>131</v>
      </c>
      <c r="C48" s="43" t="s">
        <v>46</v>
      </c>
      <c r="D48" s="12"/>
      <c r="E48" s="29" t="e">
        <f>NA()</f>
        <v>#N/A</v>
      </c>
      <c r="F48" s="29">
        <f t="shared" si="0"/>
        <v>0</v>
      </c>
      <c r="G48" s="11">
        <f t="shared" si="1"/>
        <v>0</v>
      </c>
      <c r="K48"/>
      <c r="L48"/>
      <c r="M48"/>
      <c r="S48"/>
      <c r="T48"/>
      <c r="U48"/>
    </row>
    <row r="49" spans="1:21" ht="15">
      <c r="A49" s="12" t="s">
        <v>0</v>
      </c>
      <c r="B49" s="12" t="s">
        <v>50</v>
      </c>
      <c r="C49" s="43"/>
      <c r="D49" s="12"/>
      <c r="E49" s="29" t="e">
        <f>NA()</f>
        <v>#N/A</v>
      </c>
      <c r="F49" s="29">
        <f t="shared" si="0"/>
        <v>0</v>
      </c>
      <c r="G49" s="11">
        <f t="shared" si="1"/>
        <v>0</v>
      </c>
      <c r="K49"/>
      <c r="L49"/>
      <c r="M49"/>
      <c r="S49"/>
      <c r="T49"/>
      <c r="U49"/>
    </row>
    <row r="50" spans="1:21" ht="24.75" customHeight="1">
      <c r="A50" s="12" t="s">
        <v>132</v>
      </c>
      <c r="B50" s="12" t="s">
        <v>90</v>
      </c>
      <c r="C50" s="43"/>
      <c r="D50" s="12"/>
      <c r="E50" s="29"/>
      <c r="F50" s="29"/>
      <c r="G50" s="11">
        <f t="shared" si="1"/>
        <v>0</v>
      </c>
      <c r="K50"/>
      <c r="L50"/>
      <c r="M50"/>
      <c r="S50"/>
      <c r="T50"/>
      <c r="U50"/>
    </row>
    <row r="51" spans="1:21" ht="15">
      <c r="A51" s="12" t="s">
        <v>0</v>
      </c>
      <c r="B51" s="12"/>
      <c r="C51" s="43"/>
      <c r="D51" s="12"/>
      <c r="E51" s="29" t="e">
        <f>NA()</f>
        <v>#N/A</v>
      </c>
      <c r="F51" s="29">
        <f t="shared" si="0"/>
        <v>0</v>
      </c>
      <c r="G51" s="11">
        <f t="shared" si="1"/>
        <v>0</v>
      </c>
      <c r="K51"/>
      <c r="L51"/>
      <c r="M51"/>
      <c r="S51"/>
      <c r="T51"/>
      <c r="U51"/>
    </row>
    <row r="52" spans="1:21" ht="24.75" customHeight="1">
      <c r="A52" s="57"/>
      <c r="B52" s="57" t="s">
        <v>91</v>
      </c>
      <c r="C52" s="58"/>
      <c r="D52" s="57"/>
      <c r="E52" s="59"/>
      <c r="F52" s="98"/>
      <c r="G52" s="60">
        <f>SUM(G4:G51)</f>
        <v>4296543.45</v>
      </c>
      <c r="K52"/>
      <c r="L52"/>
      <c r="M52"/>
      <c r="S52"/>
      <c r="T52"/>
      <c r="U52"/>
    </row>
    <row r="53" spans="1:21" ht="7.5" customHeight="1" thickBot="1">
      <c r="A53" s="99"/>
      <c r="B53" s="99"/>
      <c r="C53" s="100"/>
      <c r="D53" s="99"/>
      <c r="E53" s="99"/>
      <c r="F53" s="203"/>
      <c r="G53" s="101"/>
      <c r="K53"/>
      <c r="L53"/>
      <c r="M53"/>
      <c r="S53"/>
      <c r="T53"/>
      <c r="U53"/>
    </row>
    <row r="54" spans="1:21" ht="7.5" customHeight="1">
      <c r="A54" s="94"/>
      <c r="B54" s="94"/>
      <c r="C54" s="96"/>
      <c r="D54" s="94"/>
      <c r="E54" s="94"/>
      <c r="F54" s="117"/>
      <c r="G54" s="97"/>
      <c r="K54"/>
      <c r="L54"/>
      <c r="M54"/>
      <c r="S54"/>
      <c r="T54"/>
      <c r="U54"/>
    </row>
    <row r="55" spans="1:21" ht="15">
      <c r="A55" s="92"/>
      <c r="B55" s="92" t="s">
        <v>92</v>
      </c>
      <c r="C55" s="93"/>
      <c r="D55" s="94"/>
      <c r="E55" s="94"/>
      <c r="F55" s="94"/>
      <c r="G55" s="95"/>
      <c r="K55"/>
      <c r="L55"/>
      <c r="M55"/>
      <c r="S55"/>
      <c r="T55"/>
      <c r="U55"/>
    </row>
    <row r="56" spans="2:21" ht="144.75" customHeight="1">
      <c r="B56" s="265"/>
      <c r="C56" s="266"/>
      <c r="D56" s="266"/>
      <c r="E56" s="266"/>
      <c r="F56" s="266"/>
      <c r="G56" s="267"/>
      <c r="K56"/>
      <c r="L56"/>
      <c r="M56"/>
      <c r="S56"/>
      <c r="T56"/>
      <c r="U56"/>
    </row>
    <row r="57" spans="1:21" ht="15.75" thickBot="1">
      <c r="A57" s="13"/>
      <c r="B57" s="13"/>
      <c r="C57" s="45"/>
      <c r="D57" s="6"/>
      <c r="E57" s="6"/>
      <c r="F57" s="6"/>
      <c r="G57" s="13"/>
      <c r="K57"/>
      <c r="L57"/>
      <c r="M57"/>
      <c r="S57"/>
      <c r="T57"/>
      <c r="U57"/>
    </row>
    <row r="58" spans="11:21" ht="15.75" thickTop="1">
      <c r="K58"/>
      <c r="L58"/>
      <c r="M58"/>
      <c r="S58"/>
      <c r="T58"/>
      <c r="U58"/>
    </row>
    <row r="59" spans="4:21" ht="15">
      <c r="D59"/>
      <c r="E59"/>
      <c r="K59"/>
      <c r="L59"/>
      <c r="M59"/>
      <c r="S59"/>
      <c r="T59"/>
      <c r="U59"/>
    </row>
    <row r="60" spans="4:21" ht="15">
      <c r="D60"/>
      <c r="E60"/>
      <c r="K60"/>
      <c r="L60"/>
      <c r="M60"/>
      <c r="S60"/>
      <c r="T60"/>
      <c r="U60"/>
    </row>
    <row r="61" spans="4:21" ht="15">
      <c r="D61"/>
      <c r="E61"/>
      <c r="K61"/>
      <c r="L61"/>
      <c r="M61"/>
      <c r="S61"/>
      <c r="T61"/>
      <c r="U61"/>
    </row>
    <row r="62" spans="4:21" ht="15">
      <c r="D62"/>
      <c r="E62"/>
      <c r="K62"/>
      <c r="L62"/>
      <c r="M62"/>
      <c r="S62"/>
      <c r="T62"/>
      <c r="U62"/>
    </row>
    <row r="63" spans="4:21" ht="15">
      <c r="D63"/>
      <c r="E63"/>
      <c r="K63"/>
      <c r="L63"/>
      <c r="M63"/>
      <c r="S63"/>
      <c r="T63"/>
      <c r="U63"/>
    </row>
    <row r="64" spans="4:21" ht="15">
      <c r="D64"/>
      <c r="E64"/>
      <c r="K64"/>
      <c r="L64"/>
      <c r="M64"/>
      <c r="S64"/>
      <c r="T64"/>
      <c r="U64"/>
    </row>
    <row r="65" spans="4:21" ht="15">
      <c r="D65"/>
      <c r="E65"/>
      <c r="K65"/>
      <c r="L65"/>
      <c r="M65"/>
      <c r="S65"/>
      <c r="T65"/>
      <c r="U65"/>
    </row>
    <row r="66" spans="4:21" ht="15">
      <c r="D66"/>
      <c r="E66"/>
      <c r="K66"/>
      <c r="L66"/>
      <c r="M66"/>
      <c r="S66"/>
      <c r="T66"/>
      <c r="U66"/>
    </row>
    <row r="67" spans="4:21" ht="15">
      <c r="D67"/>
      <c r="E67"/>
      <c r="K67"/>
      <c r="L67"/>
      <c r="M67"/>
      <c r="S67"/>
      <c r="T67"/>
      <c r="U67"/>
    </row>
    <row r="68" spans="4:21" ht="15">
      <c r="D68"/>
      <c r="E68"/>
      <c r="K68"/>
      <c r="L68"/>
      <c r="M68"/>
      <c r="S68"/>
      <c r="T68"/>
      <c r="U68"/>
    </row>
    <row r="69" spans="4:21" ht="15">
      <c r="D69"/>
      <c r="E69"/>
      <c r="K69"/>
      <c r="L69"/>
      <c r="M69"/>
      <c r="S69"/>
      <c r="T69"/>
      <c r="U69"/>
    </row>
    <row r="70" spans="4:21" ht="15">
      <c r="D70"/>
      <c r="E70"/>
      <c r="K70"/>
      <c r="L70"/>
      <c r="M70"/>
      <c r="S70"/>
      <c r="T70"/>
      <c r="U70"/>
    </row>
    <row r="71" spans="4:21" ht="15">
      <c r="D71"/>
      <c r="E71"/>
      <c r="K71"/>
      <c r="L71"/>
      <c r="M71"/>
      <c r="S71"/>
      <c r="T71"/>
      <c r="U71"/>
    </row>
    <row r="72" spans="4:21" ht="15">
      <c r="D72"/>
      <c r="E72"/>
      <c r="K72"/>
      <c r="L72"/>
      <c r="M72"/>
      <c r="S72"/>
      <c r="T72"/>
      <c r="U72"/>
    </row>
    <row r="73" spans="3:21" ht="15">
      <c r="C73"/>
      <c r="D73"/>
      <c r="E73"/>
      <c r="K73"/>
      <c r="L73"/>
      <c r="M73"/>
      <c r="S73"/>
      <c r="T73"/>
      <c r="U73"/>
    </row>
    <row r="74" spans="3:21" ht="15">
      <c r="C74"/>
      <c r="D74"/>
      <c r="E74"/>
      <c r="K74"/>
      <c r="L74"/>
      <c r="M74"/>
      <c r="S74"/>
      <c r="T74"/>
      <c r="U74"/>
    </row>
    <row r="75" spans="3:21" ht="15">
      <c r="C75"/>
      <c r="D75"/>
      <c r="E75"/>
      <c r="K75"/>
      <c r="L75"/>
      <c r="M75"/>
      <c r="S75"/>
      <c r="T75"/>
      <c r="U75"/>
    </row>
    <row r="76" spans="3:21" ht="15">
      <c r="C76"/>
      <c r="D76"/>
      <c r="E76"/>
      <c r="K76"/>
      <c r="L76"/>
      <c r="M76"/>
      <c r="S76"/>
      <c r="T76"/>
      <c r="U76"/>
    </row>
    <row r="77" spans="3:21" ht="15">
      <c r="C77"/>
      <c r="D77"/>
      <c r="E77"/>
      <c r="K77"/>
      <c r="L77"/>
      <c r="M77"/>
      <c r="S77"/>
      <c r="T77"/>
      <c r="U77"/>
    </row>
    <row r="78" spans="3:21" ht="15">
      <c r="C78"/>
      <c r="D78"/>
      <c r="E78"/>
      <c r="K78"/>
      <c r="L78"/>
      <c r="M78"/>
      <c r="S78"/>
      <c r="T78"/>
      <c r="U78"/>
    </row>
    <row r="79" spans="3:21" ht="15">
      <c r="C79"/>
      <c r="D79"/>
      <c r="E79"/>
      <c r="K79"/>
      <c r="L79"/>
      <c r="M79"/>
      <c r="S79"/>
      <c r="T79"/>
      <c r="U79"/>
    </row>
    <row r="80" spans="3:21" ht="15">
      <c r="C80"/>
      <c r="D80"/>
      <c r="E80"/>
      <c r="K80"/>
      <c r="L80"/>
      <c r="M80"/>
      <c r="S80"/>
      <c r="T80"/>
      <c r="U80"/>
    </row>
    <row r="81" spans="3:21" ht="15">
      <c r="C81"/>
      <c r="D81"/>
      <c r="E81"/>
      <c r="K81"/>
      <c r="L81"/>
      <c r="M81"/>
      <c r="S81"/>
      <c r="T81"/>
      <c r="U81"/>
    </row>
    <row r="82" spans="3:21" ht="15">
      <c r="C82"/>
      <c r="D82"/>
      <c r="E82"/>
      <c r="K82"/>
      <c r="L82"/>
      <c r="M82"/>
      <c r="S82"/>
      <c r="T82"/>
      <c r="U82"/>
    </row>
    <row r="83" spans="3:21" ht="15">
      <c r="C83"/>
      <c r="D83"/>
      <c r="E83"/>
      <c r="K83"/>
      <c r="L83"/>
      <c r="M83"/>
      <c r="S83"/>
      <c r="T83"/>
      <c r="U83"/>
    </row>
    <row r="84" spans="3:21" ht="15">
      <c r="C84"/>
      <c r="D84"/>
      <c r="E84"/>
      <c r="K84"/>
      <c r="L84"/>
      <c r="M84"/>
      <c r="S84"/>
      <c r="T84"/>
      <c r="U84"/>
    </row>
    <row r="85" spans="3:21" ht="15">
      <c r="C85"/>
      <c r="D85"/>
      <c r="E85"/>
      <c r="K85"/>
      <c r="L85"/>
      <c r="M85"/>
      <c r="S85"/>
      <c r="T85"/>
      <c r="U85"/>
    </row>
    <row r="86" spans="3:21" ht="15">
      <c r="C86"/>
      <c r="D86"/>
      <c r="E86"/>
      <c r="K86"/>
      <c r="L86"/>
      <c r="M86"/>
      <c r="S86"/>
      <c r="T86"/>
      <c r="U86"/>
    </row>
    <row r="87" spans="3:21" ht="15">
      <c r="C87"/>
      <c r="D87"/>
      <c r="E87"/>
      <c r="K87"/>
      <c r="L87"/>
      <c r="M87"/>
      <c r="S87"/>
      <c r="T87"/>
      <c r="U87"/>
    </row>
    <row r="88" spans="3:21" ht="15">
      <c r="C88"/>
      <c r="D88"/>
      <c r="E88"/>
      <c r="K88"/>
      <c r="L88"/>
      <c r="M88"/>
      <c r="S88"/>
      <c r="T88"/>
      <c r="U88"/>
    </row>
    <row r="89" spans="3:21" ht="15">
      <c r="C89"/>
      <c r="D89"/>
      <c r="E89"/>
      <c r="K89"/>
      <c r="L89"/>
      <c r="M89"/>
      <c r="S89"/>
      <c r="T89"/>
      <c r="U89"/>
    </row>
    <row r="90" spans="3:21" ht="15">
      <c r="C90"/>
      <c r="D90"/>
      <c r="E90"/>
      <c r="K90"/>
      <c r="L90"/>
      <c r="M90"/>
      <c r="S90"/>
      <c r="T90"/>
      <c r="U90"/>
    </row>
    <row r="91" spans="3:21" ht="15">
      <c r="C91"/>
      <c r="D91"/>
      <c r="E91"/>
      <c r="K91"/>
      <c r="L91"/>
      <c r="M91"/>
      <c r="S91"/>
      <c r="T91"/>
      <c r="U91"/>
    </row>
    <row r="92" spans="3:21" ht="15">
      <c r="C92"/>
      <c r="D92"/>
      <c r="E92"/>
      <c r="K92"/>
      <c r="L92"/>
      <c r="M92"/>
      <c r="S92"/>
      <c r="T92"/>
      <c r="U92"/>
    </row>
    <row r="93" spans="3:21" ht="15">
      <c r="C93"/>
      <c r="D93"/>
      <c r="E93"/>
      <c r="K93"/>
      <c r="L93"/>
      <c r="M93"/>
      <c r="S93"/>
      <c r="T93"/>
      <c r="U93"/>
    </row>
    <row r="94" spans="3:21" ht="15">
      <c r="C94"/>
      <c r="D94"/>
      <c r="E94"/>
      <c r="K94"/>
      <c r="L94"/>
      <c r="M94"/>
      <c r="S94"/>
      <c r="T94"/>
      <c r="U94"/>
    </row>
    <row r="95" spans="3:21" ht="15">
      <c r="C95"/>
      <c r="D95"/>
      <c r="E95"/>
      <c r="K95"/>
      <c r="L95"/>
      <c r="M95"/>
      <c r="S95"/>
      <c r="T95"/>
      <c r="U95"/>
    </row>
    <row r="96" spans="3:21" ht="15">
      <c r="C96"/>
      <c r="D96"/>
      <c r="E96"/>
      <c r="K96"/>
      <c r="L96"/>
      <c r="M96"/>
      <c r="S96"/>
      <c r="T96"/>
      <c r="U96"/>
    </row>
    <row r="97" spans="3:21" ht="15">
      <c r="C97"/>
      <c r="D97"/>
      <c r="E97"/>
      <c r="K97"/>
      <c r="L97"/>
      <c r="M97"/>
      <c r="S97"/>
      <c r="T97"/>
      <c r="U97"/>
    </row>
    <row r="98" spans="3:21" ht="15">
      <c r="C98"/>
      <c r="D98"/>
      <c r="E98"/>
      <c r="K98"/>
      <c r="L98"/>
      <c r="M98"/>
      <c r="S98"/>
      <c r="T98"/>
      <c r="U98"/>
    </row>
    <row r="99" spans="3:21" ht="15">
      <c r="C99"/>
      <c r="D99"/>
      <c r="E99"/>
      <c r="K99"/>
      <c r="L99"/>
      <c r="M99"/>
      <c r="S99"/>
      <c r="T99"/>
      <c r="U99"/>
    </row>
    <row r="100" spans="3:21" ht="15">
      <c r="C100"/>
      <c r="D100"/>
      <c r="E100"/>
      <c r="K100"/>
      <c r="L100"/>
      <c r="M100"/>
      <c r="S100"/>
      <c r="T100"/>
      <c r="U100"/>
    </row>
    <row r="101" spans="3:21" ht="15">
      <c r="C101"/>
      <c r="D101"/>
      <c r="E101"/>
      <c r="K101"/>
      <c r="L101"/>
      <c r="M101"/>
      <c r="S101"/>
      <c r="T101"/>
      <c r="U101"/>
    </row>
    <row r="102" spans="3:21" ht="15">
      <c r="C102"/>
      <c r="D102"/>
      <c r="E102"/>
      <c r="K102"/>
      <c r="L102"/>
      <c r="M102"/>
      <c r="S102"/>
      <c r="T102"/>
      <c r="U102"/>
    </row>
    <row r="103" spans="3:21" ht="15">
      <c r="C103"/>
      <c r="D103"/>
      <c r="E103"/>
      <c r="K103"/>
      <c r="L103"/>
      <c r="M103"/>
      <c r="S103"/>
      <c r="T103"/>
      <c r="U103"/>
    </row>
    <row r="104" spans="3:21" ht="15">
      <c r="C104"/>
      <c r="D104"/>
      <c r="E104"/>
      <c r="K104"/>
      <c r="L104"/>
      <c r="M104"/>
      <c r="S104"/>
      <c r="T104"/>
      <c r="U104"/>
    </row>
    <row r="105" spans="3:21" ht="15">
      <c r="C105"/>
      <c r="D105"/>
      <c r="E105"/>
      <c r="K105"/>
      <c r="L105"/>
      <c r="M105"/>
      <c r="S105"/>
      <c r="T105"/>
      <c r="U105"/>
    </row>
    <row r="106" spans="3:21" ht="15">
      <c r="C106"/>
      <c r="D106"/>
      <c r="E106"/>
      <c r="K106"/>
      <c r="L106"/>
      <c r="M106"/>
      <c r="S106"/>
      <c r="T106"/>
      <c r="U106"/>
    </row>
    <row r="107" spans="3:21" ht="15">
      <c r="C107"/>
      <c r="D107"/>
      <c r="E107"/>
      <c r="K107"/>
      <c r="L107"/>
      <c r="M107"/>
      <c r="S107"/>
      <c r="T107"/>
      <c r="U107"/>
    </row>
    <row r="108" spans="3:21" ht="15">
      <c r="C108"/>
      <c r="D108"/>
      <c r="E108"/>
      <c r="K108"/>
      <c r="L108"/>
      <c r="M108"/>
      <c r="S108"/>
      <c r="T108"/>
      <c r="U108"/>
    </row>
    <row r="109" spans="3:21" ht="15">
      <c r="C109"/>
      <c r="D109"/>
      <c r="E109"/>
      <c r="K109"/>
      <c r="L109"/>
      <c r="M109"/>
      <c r="S109"/>
      <c r="T109"/>
      <c r="U109"/>
    </row>
    <row r="110" spans="3:21" ht="15">
      <c r="C110"/>
      <c r="D110"/>
      <c r="E110"/>
      <c r="K110"/>
      <c r="L110"/>
      <c r="M110"/>
      <c r="S110"/>
      <c r="T110"/>
      <c r="U110"/>
    </row>
    <row r="111" spans="3:21" ht="15">
      <c r="C111"/>
      <c r="D111"/>
      <c r="E111"/>
      <c r="K111"/>
      <c r="L111"/>
      <c r="M111"/>
      <c r="S111"/>
      <c r="T111"/>
      <c r="U111"/>
    </row>
    <row r="112" spans="3:21" ht="15">
      <c r="C112"/>
      <c r="D112"/>
      <c r="E112"/>
      <c r="K112"/>
      <c r="L112"/>
      <c r="M112"/>
      <c r="S112"/>
      <c r="T112"/>
      <c r="U112"/>
    </row>
    <row r="113" spans="3:21" ht="15">
      <c r="C113"/>
      <c r="D113"/>
      <c r="E113"/>
      <c r="K113"/>
      <c r="L113"/>
      <c r="M113"/>
      <c r="S113"/>
      <c r="T113"/>
      <c r="U113"/>
    </row>
    <row r="114" spans="3:21" ht="15">
      <c r="C114"/>
      <c r="D114"/>
      <c r="E114"/>
      <c r="K114"/>
      <c r="L114"/>
      <c r="M114"/>
      <c r="S114"/>
      <c r="T114"/>
      <c r="U114"/>
    </row>
    <row r="115" spans="3:21" ht="15">
      <c r="C115"/>
      <c r="D115"/>
      <c r="E115"/>
      <c r="K115"/>
      <c r="L115"/>
      <c r="M115"/>
      <c r="S115"/>
      <c r="T115"/>
      <c r="U115"/>
    </row>
    <row r="116" spans="3:21" ht="15">
      <c r="C116"/>
      <c r="D116"/>
      <c r="E116"/>
      <c r="K116"/>
      <c r="L116"/>
      <c r="M116"/>
      <c r="S116"/>
      <c r="T116"/>
      <c r="U116"/>
    </row>
    <row r="117" spans="3:21" ht="15">
      <c r="C117"/>
      <c r="D117"/>
      <c r="E117"/>
      <c r="K117"/>
      <c r="L117"/>
      <c r="M117"/>
      <c r="S117"/>
      <c r="T117"/>
      <c r="U117"/>
    </row>
    <row r="118" spans="3:21" ht="15">
      <c r="C118"/>
      <c r="D118"/>
      <c r="E118"/>
      <c r="K118"/>
      <c r="L118"/>
      <c r="M118"/>
      <c r="S118"/>
      <c r="T118"/>
      <c r="U118"/>
    </row>
    <row r="119" spans="3:21" ht="15">
      <c r="C119"/>
      <c r="D119"/>
      <c r="E119"/>
      <c r="K119"/>
      <c r="L119"/>
      <c r="M119"/>
      <c r="S119"/>
      <c r="T119"/>
      <c r="U119"/>
    </row>
    <row r="120" spans="3:21" ht="15">
      <c r="C120"/>
      <c r="D120"/>
      <c r="E120"/>
      <c r="K120"/>
      <c r="L120"/>
      <c r="M120"/>
      <c r="S120"/>
      <c r="T120"/>
      <c r="U120"/>
    </row>
    <row r="121" spans="3:21" ht="15">
      <c r="C121"/>
      <c r="D121"/>
      <c r="E121"/>
      <c r="K121"/>
      <c r="L121"/>
      <c r="M121"/>
      <c r="S121"/>
      <c r="T121"/>
      <c r="U121"/>
    </row>
    <row r="122" spans="3:21" ht="15">
      <c r="C122"/>
      <c r="D122"/>
      <c r="E122"/>
      <c r="K122"/>
      <c r="L122"/>
      <c r="M122"/>
      <c r="S122"/>
      <c r="T122"/>
      <c r="U122"/>
    </row>
    <row r="123" spans="3:21" ht="15">
      <c r="C123"/>
      <c r="D123"/>
      <c r="E123"/>
      <c r="K123"/>
      <c r="L123"/>
      <c r="M123"/>
      <c r="S123"/>
      <c r="T123"/>
      <c r="U123"/>
    </row>
    <row r="124" spans="3:21" ht="15">
      <c r="C124"/>
      <c r="D124"/>
      <c r="E124"/>
      <c r="K124"/>
      <c r="L124"/>
      <c r="M124"/>
      <c r="S124"/>
      <c r="T124"/>
      <c r="U124"/>
    </row>
    <row r="125" spans="3:21" ht="15">
      <c r="C125"/>
      <c r="D125"/>
      <c r="E125"/>
      <c r="K125"/>
      <c r="L125"/>
      <c r="M125"/>
      <c r="S125"/>
      <c r="T125"/>
      <c r="U125"/>
    </row>
    <row r="126" spans="3:21" ht="15">
      <c r="C126"/>
      <c r="D126"/>
      <c r="E126"/>
      <c r="K126"/>
      <c r="L126"/>
      <c r="M126"/>
      <c r="S126"/>
      <c r="T126"/>
      <c r="U126"/>
    </row>
    <row r="127" spans="3:21" ht="15">
      <c r="C127"/>
      <c r="D127"/>
      <c r="E127"/>
      <c r="K127"/>
      <c r="L127"/>
      <c r="M127"/>
      <c r="S127"/>
      <c r="T127"/>
      <c r="U127"/>
    </row>
    <row r="128" spans="3:21" ht="15">
      <c r="C128"/>
      <c r="D128"/>
      <c r="E128"/>
      <c r="K128"/>
      <c r="L128"/>
      <c r="M128"/>
      <c r="S128"/>
      <c r="T128"/>
      <c r="U128"/>
    </row>
    <row r="129" spans="3:21" ht="15">
      <c r="C129"/>
      <c r="D129"/>
      <c r="E129"/>
      <c r="K129"/>
      <c r="L129"/>
      <c r="M129"/>
      <c r="S129"/>
      <c r="T129"/>
      <c r="U129"/>
    </row>
    <row r="130" spans="3:21" ht="15">
      <c r="C130"/>
      <c r="D130"/>
      <c r="E130"/>
      <c r="K130"/>
      <c r="L130"/>
      <c r="M130"/>
      <c r="S130"/>
      <c r="T130"/>
      <c r="U130"/>
    </row>
    <row r="131" spans="4:21" ht="15">
      <c r="D131"/>
      <c r="E131"/>
      <c r="L131"/>
      <c r="M131"/>
      <c r="T131"/>
      <c r="U131"/>
    </row>
    <row r="132" spans="4:21" ht="15">
      <c r="D132"/>
      <c r="E132"/>
      <c r="L132"/>
      <c r="M132"/>
      <c r="T132"/>
      <c r="U132"/>
    </row>
    <row r="133" spans="4:21" ht="15">
      <c r="D133"/>
      <c r="E133"/>
      <c r="L133"/>
      <c r="M133"/>
      <c r="T133"/>
      <c r="U133"/>
    </row>
    <row r="134" spans="4:21" ht="15">
      <c r="D134"/>
      <c r="E134"/>
      <c r="L134"/>
      <c r="M134"/>
      <c r="T134"/>
      <c r="U134"/>
    </row>
    <row r="135" spans="4:21" ht="15">
      <c r="D135"/>
      <c r="E135"/>
      <c r="L135"/>
      <c r="M135"/>
      <c r="T135"/>
      <c r="U135"/>
    </row>
    <row r="136" spans="4:21" ht="15">
      <c r="D136"/>
      <c r="E136"/>
      <c r="L136"/>
      <c r="M136"/>
      <c r="T136"/>
      <c r="U136"/>
    </row>
    <row r="137" spans="4:21" ht="15">
      <c r="D137"/>
      <c r="E137"/>
      <c r="L137"/>
      <c r="M137"/>
      <c r="T137"/>
      <c r="U137"/>
    </row>
    <row r="138" spans="4:21" ht="15">
      <c r="D138"/>
      <c r="E138"/>
      <c r="L138"/>
      <c r="M138"/>
      <c r="T138"/>
      <c r="U138"/>
    </row>
    <row r="139" spans="4:21" ht="15">
      <c r="D139"/>
      <c r="E139"/>
      <c r="L139"/>
      <c r="M139"/>
      <c r="T139"/>
      <c r="U139"/>
    </row>
    <row r="140" spans="4:21" ht="15">
      <c r="D140"/>
      <c r="E140"/>
      <c r="L140"/>
      <c r="M140"/>
      <c r="T140"/>
      <c r="U140"/>
    </row>
    <row r="141" spans="4:21" ht="15">
      <c r="D141"/>
      <c r="E141"/>
      <c r="L141"/>
      <c r="M141"/>
      <c r="T141"/>
      <c r="U141"/>
    </row>
    <row r="142" spans="4:21" ht="15">
      <c r="D142"/>
      <c r="E142"/>
      <c r="L142"/>
      <c r="M142"/>
      <c r="T142"/>
      <c r="U142"/>
    </row>
    <row r="143" spans="4:21" ht="15">
      <c r="D143"/>
      <c r="E143"/>
      <c r="L143"/>
      <c r="M143"/>
      <c r="T143"/>
      <c r="U143"/>
    </row>
    <row r="144" spans="4:21" ht="15">
      <c r="D144"/>
      <c r="E144"/>
      <c r="L144"/>
      <c r="M144"/>
      <c r="T144"/>
      <c r="U144"/>
    </row>
    <row r="145" spans="4:21" ht="15">
      <c r="D145"/>
      <c r="E145"/>
      <c r="L145"/>
      <c r="M145"/>
      <c r="T145"/>
      <c r="U145"/>
    </row>
    <row r="146" spans="4:21" ht="15">
      <c r="D146"/>
      <c r="E146"/>
      <c r="L146"/>
      <c r="M146"/>
      <c r="T146"/>
      <c r="U146"/>
    </row>
    <row r="147" spans="4:21" ht="15">
      <c r="D147"/>
      <c r="E147"/>
      <c r="L147"/>
      <c r="M147"/>
      <c r="T147"/>
      <c r="U147"/>
    </row>
    <row r="148" spans="4:21" ht="15">
      <c r="D148"/>
      <c r="E148"/>
      <c r="L148"/>
      <c r="M148"/>
      <c r="T148"/>
      <c r="U148"/>
    </row>
    <row r="149" spans="4:21" ht="15">
      <c r="D149"/>
      <c r="E149"/>
      <c r="L149"/>
      <c r="M149"/>
      <c r="T149"/>
      <c r="U149"/>
    </row>
    <row r="150" spans="4:21" ht="15">
      <c r="D150"/>
      <c r="E150"/>
      <c r="L150"/>
      <c r="M150"/>
      <c r="T150"/>
      <c r="U150"/>
    </row>
    <row r="151" spans="4:21" ht="15">
      <c r="D151"/>
      <c r="E151"/>
      <c r="L151"/>
      <c r="M151"/>
      <c r="T151"/>
      <c r="U151"/>
    </row>
    <row r="152" spans="4:21" ht="15">
      <c r="D152"/>
      <c r="E152"/>
      <c r="L152"/>
      <c r="M152"/>
      <c r="T152"/>
      <c r="U152"/>
    </row>
    <row r="153" spans="4:21" ht="15">
      <c r="D153"/>
      <c r="E153"/>
      <c r="L153"/>
      <c r="M153"/>
      <c r="T153"/>
      <c r="U153"/>
    </row>
    <row r="154" spans="4:21" ht="15">
      <c r="D154"/>
      <c r="E154"/>
      <c r="L154"/>
      <c r="M154"/>
      <c r="T154"/>
      <c r="U154"/>
    </row>
    <row r="155" spans="4:21" ht="15">
      <c r="D155"/>
      <c r="E155"/>
      <c r="L155"/>
      <c r="M155"/>
      <c r="T155"/>
      <c r="U155"/>
    </row>
    <row r="156" spans="4:21" ht="15">
      <c r="D156"/>
      <c r="E156"/>
      <c r="L156"/>
      <c r="M156"/>
      <c r="T156"/>
      <c r="U156"/>
    </row>
    <row r="157" spans="4:21" ht="15">
      <c r="D157"/>
      <c r="E157"/>
      <c r="L157"/>
      <c r="M157"/>
      <c r="T157"/>
      <c r="U157"/>
    </row>
    <row r="158" spans="4:21" ht="15">
      <c r="D158"/>
      <c r="E158"/>
      <c r="L158"/>
      <c r="M158"/>
      <c r="T158"/>
      <c r="U158"/>
    </row>
    <row r="159" spans="4:21" ht="15">
      <c r="D159"/>
      <c r="E159"/>
      <c r="L159"/>
      <c r="M159"/>
      <c r="T159"/>
      <c r="U159"/>
    </row>
    <row r="160" spans="4:21" ht="15">
      <c r="D160"/>
      <c r="E160"/>
      <c r="L160"/>
      <c r="M160"/>
      <c r="T160"/>
      <c r="U160"/>
    </row>
    <row r="161" spans="4:21" ht="15">
      <c r="D161"/>
      <c r="E161"/>
      <c r="L161"/>
      <c r="M161"/>
      <c r="T161"/>
      <c r="U161"/>
    </row>
    <row r="162" spans="4:21" ht="15">
      <c r="D162"/>
      <c r="E162"/>
      <c r="L162"/>
      <c r="M162"/>
      <c r="T162"/>
      <c r="U162"/>
    </row>
    <row r="163" spans="4:21" ht="15">
      <c r="D163"/>
      <c r="E163"/>
      <c r="L163"/>
      <c r="M163"/>
      <c r="T163"/>
      <c r="U163"/>
    </row>
    <row r="164" spans="4:21" ht="15">
      <c r="D164"/>
      <c r="E164"/>
      <c r="L164"/>
      <c r="M164"/>
      <c r="T164"/>
      <c r="U164"/>
    </row>
    <row r="165" spans="4:21" ht="15">
      <c r="D165"/>
      <c r="E165"/>
      <c r="L165"/>
      <c r="M165"/>
      <c r="T165"/>
      <c r="U165"/>
    </row>
    <row r="166" spans="4:21" ht="15">
      <c r="D166"/>
      <c r="E166"/>
      <c r="L166"/>
      <c r="M166"/>
      <c r="T166"/>
      <c r="U166"/>
    </row>
    <row r="167" spans="4:21" ht="15">
      <c r="D167"/>
      <c r="E167"/>
      <c r="L167"/>
      <c r="M167"/>
      <c r="T167"/>
      <c r="U167"/>
    </row>
    <row r="168" spans="4:21" ht="15">
      <c r="D168"/>
      <c r="E168"/>
      <c r="L168"/>
      <c r="M168"/>
      <c r="T168"/>
      <c r="U168"/>
    </row>
    <row r="169" spans="4:21" ht="15">
      <c r="D169"/>
      <c r="E169"/>
      <c r="L169"/>
      <c r="M169"/>
      <c r="T169"/>
      <c r="U169"/>
    </row>
    <row r="170" spans="4:21" ht="15">
      <c r="D170"/>
      <c r="E170"/>
      <c r="L170"/>
      <c r="M170"/>
      <c r="T170"/>
      <c r="U170"/>
    </row>
    <row r="171" spans="4:21" ht="15">
      <c r="D171"/>
      <c r="E171"/>
      <c r="L171"/>
      <c r="M171"/>
      <c r="T171"/>
      <c r="U171"/>
    </row>
    <row r="172" spans="4:21" ht="15">
      <c r="D172"/>
      <c r="E172"/>
      <c r="L172"/>
      <c r="M172"/>
      <c r="T172"/>
      <c r="U172"/>
    </row>
    <row r="173" spans="4:21" ht="15">
      <c r="D173"/>
      <c r="E173"/>
      <c r="L173"/>
      <c r="M173"/>
      <c r="T173"/>
      <c r="U173"/>
    </row>
    <row r="174" spans="4:21" ht="15">
      <c r="D174"/>
      <c r="E174"/>
      <c r="L174"/>
      <c r="M174"/>
      <c r="T174"/>
      <c r="U174"/>
    </row>
    <row r="175" spans="4:21" ht="15">
      <c r="D175"/>
      <c r="E175"/>
      <c r="L175"/>
      <c r="M175"/>
      <c r="T175"/>
      <c r="U175"/>
    </row>
    <row r="176" spans="4:21" ht="15">
      <c r="D176"/>
      <c r="E176"/>
      <c r="L176"/>
      <c r="M176"/>
      <c r="T176"/>
      <c r="U176"/>
    </row>
    <row r="177" spans="4:21" ht="15">
      <c r="D177"/>
      <c r="E177"/>
      <c r="L177"/>
      <c r="M177"/>
      <c r="T177"/>
      <c r="U177"/>
    </row>
    <row r="178" spans="4:21" ht="15">
      <c r="D178"/>
      <c r="E178"/>
      <c r="L178"/>
      <c r="M178"/>
      <c r="T178"/>
      <c r="U178"/>
    </row>
    <row r="179" spans="4:21" ht="15">
      <c r="D179"/>
      <c r="E179"/>
      <c r="L179"/>
      <c r="M179"/>
      <c r="T179"/>
      <c r="U179"/>
    </row>
    <row r="180" spans="4:21" ht="15">
      <c r="D180"/>
      <c r="E180"/>
      <c r="L180"/>
      <c r="M180"/>
      <c r="T180"/>
      <c r="U180"/>
    </row>
    <row r="181" spans="4:21" ht="15">
      <c r="D181"/>
      <c r="E181"/>
      <c r="L181"/>
      <c r="M181"/>
      <c r="T181"/>
      <c r="U181"/>
    </row>
    <row r="182" spans="4:21" ht="15">
      <c r="D182"/>
      <c r="E182"/>
      <c r="L182"/>
      <c r="M182"/>
      <c r="T182"/>
      <c r="U182"/>
    </row>
    <row r="183" spans="4:21" ht="15">
      <c r="D183"/>
      <c r="E183"/>
      <c r="L183"/>
      <c r="M183"/>
      <c r="T183"/>
      <c r="U183"/>
    </row>
    <row r="184" spans="4:21" ht="15">
      <c r="D184"/>
      <c r="E184"/>
      <c r="L184"/>
      <c r="M184"/>
      <c r="T184"/>
      <c r="U184"/>
    </row>
    <row r="185" spans="4:21" ht="15">
      <c r="D185"/>
      <c r="E185"/>
      <c r="L185"/>
      <c r="M185"/>
      <c r="T185"/>
      <c r="U185"/>
    </row>
    <row r="186" spans="4:21" ht="15">
      <c r="D186"/>
      <c r="E186"/>
      <c r="L186"/>
      <c r="M186"/>
      <c r="T186"/>
      <c r="U186"/>
    </row>
    <row r="187" spans="4:21" ht="15">
      <c r="D187"/>
      <c r="E187"/>
      <c r="L187"/>
      <c r="M187"/>
      <c r="T187"/>
      <c r="U187"/>
    </row>
    <row r="188" spans="4:21" ht="15">
      <c r="D188"/>
      <c r="E188"/>
      <c r="L188"/>
      <c r="M188"/>
      <c r="T188"/>
      <c r="U188"/>
    </row>
    <row r="189" spans="4:21" ht="15">
      <c r="D189"/>
      <c r="E189"/>
      <c r="L189"/>
      <c r="M189"/>
      <c r="T189"/>
      <c r="U189"/>
    </row>
    <row r="190" spans="4:21" ht="15">
      <c r="D190"/>
      <c r="E190"/>
      <c r="L190"/>
      <c r="M190"/>
      <c r="T190"/>
      <c r="U190"/>
    </row>
    <row r="191" spans="4:21" ht="15">
      <c r="D191"/>
      <c r="E191"/>
      <c r="L191"/>
      <c r="M191"/>
      <c r="T191"/>
      <c r="U191"/>
    </row>
    <row r="192" spans="4:21" ht="15">
      <c r="D192"/>
      <c r="E192"/>
      <c r="L192"/>
      <c r="M192"/>
      <c r="T192"/>
      <c r="U192"/>
    </row>
    <row r="193" spans="4:21" ht="15">
      <c r="D193"/>
      <c r="E193"/>
      <c r="L193"/>
      <c r="M193"/>
      <c r="T193"/>
      <c r="U193"/>
    </row>
    <row r="194" spans="4:21" ht="15">
      <c r="D194"/>
      <c r="E194"/>
      <c r="L194"/>
      <c r="M194"/>
      <c r="T194"/>
      <c r="U194"/>
    </row>
    <row r="195" spans="4:21" ht="15">
      <c r="D195"/>
      <c r="E195"/>
      <c r="L195"/>
      <c r="M195"/>
      <c r="T195"/>
      <c r="U195"/>
    </row>
    <row r="196" spans="4:21" ht="15">
      <c r="D196"/>
      <c r="E196"/>
      <c r="L196"/>
      <c r="M196"/>
      <c r="T196"/>
      <c r="U196"/>
    </row>
    <row r="197" spans="4:21" ht="15">
      <c r="D197"/>
      <c r="E197"/>
      <c r="L197"/>
      <c r="M197"/>
      <c r="T197"/>
      <c r="U197"/>
    </row>
    <row r="198" spans="4:21" ht="15">
      <c r="D198"/>
      <c r="E198"/>
      <c r="L198"/>
      <c r="M198"/>
      <c r="T198"/>
      <c r="U198"/>
    </row>
    <row r="199" spans="4:21" ht="15">
      <c r="D199"/>
      <c r="E199"/>
      <c r="L199"/>
      <c r="M199"/>
      <c r="T199"/>
      <c r="U199"/>
    </row>
    <row r="200" spans="4:21" ht="15">
      <c r="D200"/>
      <c r="E200"/>
      <c r="L200"/>
      <c r="M200"/>
      <c r="T200"/>
      <c r="U200"/>
    </row>
    <row r="201" spans="4:21" ht="15">
      <c r="D201"/>
      <c r="E201"/>
      <c r="L201"/>
      <c r="M201"/>
      <c r="T201"/>
      <c r="U201"/>
    </row>
    <row r="202" spans="4:21" ht="15">
      <c r="D202"/>
      <c r="E202"/>
      <c r="L202"/>
      <c r="M202"/>
      <c r="T202"/>
      <c r="U202"/>
    </row>
    <row r="203" spans="4:21" ht="15">
      <c r="D203"/>
      <c r="E203"/>
      <c r="L203"/>
      <c r="M203"/>
      <c r="T203"/>
      <c r="U203"/>
    </row>
    <row r="204" spans="4:21" ht="15">
      <c r="D204"/>
      <c r="E204"/>
      <c r="L204"/>
      <c r="M204"/>
      <c r="T204"/>
      <c r="U204"/>
    </row>
    <row r="205" spans="4:21" ht="15">
      <c r="D205"/>
      <c r="E205"/>
      <c r="L205"/>
      <c r="M205"/>
      <c r="T205"/>
      <c r="U205"/>
    </row>
    <row r="206" spans="4:21" ht="15">
      <c r="D206"/>
      <c r="E206"/>
      <c r="L206"/>
      <c r="M206"/>
      <c r="T206"/>
      <c r="U206"/>
    </row>
    <row r="207" spans="4:21" ht="15">
      <c r="D207"/>
      <c r="E207"/>
      <c r="L207"/>
      <c r="M207"/>
      <c r="T207"/>
      <c r="U207"/>
    </row>
    <row r="208" spans="4:21" ht="15">
      <c r="D208"/>
      <c r="E208"/>
      <c r="L208"/>
      <c r="M208"/>
      <c r="T208"/>
      <c r="U208"/>
    </row>
    <row r="209" spans="4:21" ht="15">
      <c r="D209"/>
      <c r="E209"/>
      <c r="L209"/>
      <c r="M209"/>
      <c r="T209"/>
      <c r="U209"/>
    </row>
    <row r="210" spans="4:21" ht="15">
      <c r="D210"/>
      <c r="E210"/>
      <c r="L210"/>
      <c r="M210"/>
      <c r="T210"/>
      <c r="U210"/>
    </row>
    <row r="211" spans="4:21" ht="15">
      <c r="D211"/>
      <c r="E211"/>
      <c r="L211"/>
      <c r="M211"/>
      <c r="T211"/>
      <c r="U211"/>
    </row>
    <row r="212" spans="4:21" ht="15">
      <c r="D212"/>
      <c r="E212"/>
      <c r="L212"/>
      <c r="M212"/>
      <c r="T212"/>
      <c r="U212"/>
    </row>
    <row r="213" spans="4:21" ht="15">
      <c r="D213"/>
      <c r="E213"/>
      <c r="L213"/>
      <c r="M213"/>
      <c r="T213"/>
      <c r="U213"/>
    </row>
    <row r="214" spans="4:21" ht="15">
      <c r="D214"/>
      <c r="E214"/>
      <c r="L214"/>
      <c r="M214"/>
      <c r="T214"/>
      <c r="U214"/>
    </row>
    <row r="215" spans="4:21" ht="15">
      <c r="D215"/>
      <c r="E215"/>
      <c r="L215"/>
      <c r="M215"/>
      <c r="T215"/>
      <c r="U215"/>
    </row>
    <row r="216" spans="4:21" ht="15">
      <c r="D216"/>
      <c r="E216"/>
      <c r="L216"/>
      <c r="M216"/>
      <c r="T216"/>
      <c r="U216"/>
    </row>
    <row r="217" spans="4:21" ht="15">
      <c r="D217"/>
      <c r="E217"/>
      <c r="L217"/>
      <c r="M217"/>
      <c r="T217"/>
      <c r="U217"/>
    </row>
    <row r="218" spans="4:21" ht="15">
      <c r="D218"/>
      <c r="E218"/>
      <c r="L218"/>
      <c r="M218"/>
      <c r="T218"/>
      <c r="U218"/>
    </row>
    <row r="219" spans="4:21" ht="15">
      <c r="D219"/>
      <c r="E219"/>
      <c r="L219"/>
      <c r="M219"/>
      <c r="T219"/>
      <c r="U219"/>
    </row>
    <row r="220" spans="4:21" ht="15">
      <c r="D220"/>
      <c r="E220"/>
      <c r="L220"/>
      <c r="M220"/>
      <c r="T220"/>
      <c r="U220"/>
    </row>
    <row r="221" spans="4:21" ht="15">
      <c r="D221"/>
      <c r="E221"/>
      <c r="L221"/>
      <c r="M221"/>
      <c r="T221"/>
      <c r="U221"/>
    </row>
    <row r="222" spans="4:21" ht="15">
      <c r="D222"/>
      <c r="E222"/>
      <c r="L222"/>
      <c r="M222"/>
      <c r="T222"/>
      <c r="U222"/>
    </row>
    <row r="223" spans="4:21" ht="15">
      <c r="D223"/>
      <c r="E223"/>
      <c r="L223"/>
      <c r="M223"/>
      <c r="T223"/>
      <c r="U223"/>
    </row>
    <row r="224" spans="4:21" ht="15">
      <c r="D224"/>
      <c r="E224"/>
      <c r="L224"/>
      <c r="M224"/>
      <c r="T224"/>
      <c r="U224"/>
    </row>
    <row r="225" spans="4:21" ht="15">
      <c r="D225"/>
      <c r="E225"/>
      <c r="L225"/>
      <c r="M225"/>
      <c r="T225"/>
      <c r="U225"/>
    </row>
    <row r="226" spans="4:21" ht="15">
      <c r="D226"/>
      <c r="E226"/>
      <c r="L226"/>
      <c r="M226"/>
      <c r="T226"/>
      <c r="U226"/>
    </row>
    <row r="227" spans="4:21" ht="15">
      <c r="D227"/>
      <c r="E227"/>
      <c r="L227"/>
      <c r="M227"/>
      <c r="T227"/>
      <c r="U227"/>
    </row>
    <row r="228" spans="4:21" ht="15">
      <c r="D228"/>
      <c r="E228"/>
      <c r="L228"/>
      <c r="M228"/>
      <c r="T228"/>
      <c r="U228"/>
    </row>
    <row r="229" spans="4:21" ht="15">
      <c r="D229"/>
      <c r="E229"/>
      <c r="L229"/>
      <c r="M229"/>
      <c r="T229"/>
      <c r="U229"/>
    </row>
    <row r="230" spans="4:21" ht="15">
      <c r="D230"/>
      <c r="E230"/>
      <c r="L230"/>
      <c r="M230"/>
      <c r="T230"/>
      <c r="U230"/>
    </row>
    <row r="231" spans="4:21" ht="15">
      <c r="D231"/>
      <c r="E231"/>
      <c r="L231"/>
      <c r="M231"/>
      <c r="T231"/>
      <c r="U231"/>
    </row>
    <row r="232" spans="4:21" ht="15">
      <c r="D232"/>
      <c r="E232"/>
      <c r="L232"/>
      <c r="M232"/>
      <c r="T232"/>
      <c r="U232"/>
    </row>
    <row r="233" spans="4:21" ht="15">
      <c r="D233"/>
      <c r="E233"/>
      <c r="L233"/>
      <c r="M233"/>
      <c r="T233"/>
      <c r="U233"/>
    </row>
    <row r="234" spans="4:21" ht="15">
      <c r="D234"/>
      <c r="E234"/>
      <c r="L234"/>
      <c r="M234"/>
      <c r="T234"/>
      <c r="U234"/>
    </row>
    <row r="235" spans="4:21" ht="15">
      <c r="D235"/>
      <c r="E235"/>
      <c r="L235"/>
      <c r="M235"/>
      <c r="T235"/>
      <c r="U235"/>
    </row>
    <row r="236" spans="4:21" ht="15">
      <c r="D236"/>
      <c r="E236"/>
      <c r="L236"/>
      <c r="M236"/>
      <c r="T236"/>
      <c r="U236"/>
    </row>
    <row r="237" spans="4:21" ht="15">
      <c r="D237"/>
      <c r="E237"/>
      <c r="L237"/>
      <c r="M237"/>
      <c r="T237"/>
      <c r="U237"/>
    </row>
    <row r="238" spans="4:21" ht="15">
      <c r="D238"/>
      <c r="E238"/>
      <c r="L238"/>
      <c r="M238"/>
      <c r="T238"/>
      <c r="U238"/>
    </row>
    <row r="239" spans="4:21" ht="15">
      <c r="D239"/>
      <c r="E239"/>
      <c r="L239"/>
      <c r="M239"/>
      <c r="T239"/>
      <c r="U239"/>
    </row>
    <row r="240" spans="4:21" ht="15">
      <c r="D240"/>
      <c r="E240"/>
      <c r="L240"/>
      <c r="M240"/>
      <c r="T240"/>
      <c r="U240"/>
    </row>
    <row r="241" spans="4:21" ht="15">
      <c r="D241"/>
      <c r="E241"/>
      <c r="L241"/>
      <c r="M241"/>
      <c r="T241"/>
      <c r="U241"/>
    </row>
    <row r="242" spans="4:21" ht="15">
      <c r="D242"/>
      <c r="E242"/>
      <c r="L242"/>
      <c r="M242"/>
      <c r="T242"/>
      <c r="U242"/>
    </row>
    <row r="243" spans="4:21" ht="15">
      <c r="D243"/>
      <c r="E243"/>
      <c r="L243"/>
      <c r="M243"/>
      <c r="T243"/>
      <c r="U243"/>
    </row>
    <row r="244" spans="4:21" ht="15">
      <c r="D244"/>
      <c r="E244"/>
      <c r="L244"/>
      <c r="M244"/>
      <c r="T244"/>
      <c r="U244"/>
    </row>
    <row r="245" spans="4:21" ht="15">
      <c r="D245"/>
      <c r="E245"/>
      <c r="L245"/>
      <c r="M245"/>
      <c r="T245"/>
      <c r="U245"/>
    </row>
    <row r="246" spans="4:21" ht="15">
      <c r="D246"/>
      <c r="E246"/>
      <c r="L246"/>
      <c r="M246"/>
      <c r="T246"/>
      <c r="U246"/>
    </row>
    <row r="247" spans="4:21" ht="15">
      <c r="D247"/>
      <c r="E247"/>
      <c r="L247"/>
      <c r="M247"/>
      <c r="T247"/>
      <c r="U247"/>
    </row>
    <row r="248" spans="4:21" ht="15">
      <c r="D248"/>
      <c r="E248"/>
      <c r="L248"/>
      <c r="M248"/>
      <c r="T248"/>
      <c r="U248"/>
    </row>
    <row r="249" spans="4:21" ht="15">
      <c r="D249"/>
      <c r="E249"/>
      <c r="L249"/>
      <c r="M249"/>
      <c r="T249"/>
      <c r="U249"/>
    </row>
    <row r="250" spans="4:21" ht="15">
      <c r="D250"/>
      <c r="E250"/>
      <c r="L250"/>
      <c r="M250"/>
      <c r="T250"/>
      <c r="U250"/>
    </row>
    <row r="251" spans="4:21" ht="15">
      <c r="D251"/>
      <c r="E251"/>
      <c r="L251"/>
      <c r="M251"/>
      <c r="T251"/>
      <c r="U251"/>
    </row>
    <row r="252" spans="4:21" ht="15">
      <c r="D252"/>
      <c r="E252"/>
      <c r="L252"/>
      <c r="M252"/>
      <c r="T252"/>
      <c r="U252"/>
    </row>
    <row r="253" spans="4:21" ht="15">
      <c r="D253"/>
      <c r="E253"/>
      <c r="L253"/>
      <c r="M253"/>
      <c r="T253"/>
      <c r="U253"/>
    </row>
    <row r="254" spans="4:21" ht="15">
      <c r="D254"/>
      <c r="E254"/>
      <c r="L254"/>
      <c r="M254"/>
      <c r="T254"/>
      <c r="U254"/>
    </row>
    <row r="255" spans="4:21" ht="15">
      <c r="D255"/>
      <c r="E255"/>
      <c r="L255"/>
      <c r="M255"/>
      <c r="T255"/>
      <c r="U255"/>
    </row>
    <row r="256" spans="4:21" ht="15">
      <c r="D256"/>
      <c r="E256"/>
      <c r="L256"/>
      <c r="M256"/>
      <c r="T256"/>
      <c r="U256"/>
    </row>
    <row r="257" spans="4:21" ht="15">
      <c r="D257"/>
      <c r="E257"/>
      <c r="L257"/>
      <c r="M257"/>
      <c r="T257"/>
      <c r="U257"/>
    </row>
    <row r="258" spans="4:21" ht="15">
      <c r="D258"/>
      <c r="E258"/>
      <c r="L258"/>
      <c r="M258"/>
      <c r="T258"/>
      <c r="U258"/>
    </row>
    <row r="259" spans="4:21" ht="15">
      <c r="D259"/>
      <c r="E259"/>
      <c r="L259"/>
      <c r="M259"/>
      <c r="T259"/>
      <c r="U259"/>
    </row>
    <row r="260" spans="4:21" ht="15">
      <c r="D260"/>
      <c r="E260"/>
      <c r="L260"/>
      <c r="M260"/>
      <c r="T260"/>
      <c r="U260"/>
    </row>
    <row r="261" spans="4:21" ht="15">
      <c r="D261"/>
      <c r="E261"/>
      <c r="L261"/>
      <c r="M261"/>
      <c r="T261"/>
      <c r="U261"/>
    </row>
    <row r="262" spans="4:21" ht="15">
      <c r="D262"/>
      <c r="E262"/>
      <c r="L262"/>
      <c r="M262"/>
      <c r="T262"/>
      <c r="U262"/>
    </row>
    <row r="263" spans="4:21" ht="15">
      <c r="D263"/>
      <c r="E263"/>
      <c r="L263"/>
      <c r="M263"/>
      <c r="T263"/>
      <c r="U263"/>
    </row>
    <row r="264" spans="4:21" ht="15">
      <c r="D264"/>
      <c r="E264"/>
      <c r="L264"/>
      <c r="M264"/>
      <c r="T264"/>
      <c r="U264"/>
    </row>
    <row r="265" spans="4:21" ht="15">
      <c r="D265"/>
      <c r="E265"/>
      <c r="L265"/>
      <c r="M265"/>
      <c r="T265"/>
      <c r="U265"/>
    </row>
    <row r="266" spans="4:21" ht="15">
      <c r="D266"/>
      <c r="E266"/>
      <c r="L266"/>
      <c r="M266"/>
      <c r="T266"/>
      <c r="U266"/>
    </row>
    <row r="267" spans="4:21" ht="15">
      <c r="D267"/>
      <c r="E267"/>
      <c r="L267"/>
      <c r="M267"/>
      <c r="T267"/>
      <c r="U267"/>
    </row>
    <row r="268" spans="4:21" ht="15">
      <c r="D268"/>
      <c r="E268"/>
      <c r="L268"/>
      <c r="M268"/>
      <c r="T268"/>
      <c r="U268"/>
    </row>
    <row r="269" spans="4:21" ht="15">
      <c r="D269"/>
      <c r="E269"/>
      <c r="L269"/>
      <c r="M269"/>
      <c r="T269"/>
      <c r="U269"/>
    </row>
    <row r="270" spans="4:21" ht="15">
      <c r="D270"/>
      <c r="E270"/>
      <c r="L270"/>
      <c r="M270"/>
      <c r="T270"/>
      <c r="U270"/>
    </row>
    <row r="271" spans="4:21" ht="15">
      <c r="D271"/>
      <c r="E271"/>
      <c r="L271"/>
      <c r="M271"/>
      <c r="T271"/>
      <c r="U271"/>
    </row>
    <row r="272" spans="4:21" ht="15">
      <c r="D272"/>
      <c r="E272"/>
      <c r="L272"/>
      <c r="M272"/>
      <c r="T272"/>
      <c r="U272"/>
    </row>
    <row r="273" spans="4:21" ht="15">
      <c r="D273"/>
      <c r="E273"/>
      <c r="L273"/>
      <c r="M273"/>
      <c r="T273"/>
      <c r="U273"/>
    </row>
    <row r="274" spans="4:21" ht="15">
      <c r="D274"/>
      <c r="E274"/>
      <c r="L274"/>
      <c r="M274"/>
      <c r="T274"/>
      <c r="U274"/>
    </row>
    <row r="275" spans="4:21" ht="15">
      <c r="D275"/>
      <c r="E275"/>
      <c r="L275"/>
      <c r="M275"/>
      <c r="T275"/>
      <c r="U275"/>
    </row>
    <row r="276" spans="4:21" ht="15">
      <c r="D276"/>
      <c r="E276"/>
      <c r="L276"/>
      <c r="M276"/>
      <c r="T276"/>
      <c r="U276"/>
    </row>
    <row r="277" spans="4:21" ht="15">
      <c r="D277"/>
      <c r="E277"/>
      <c r="L277"/>
      <c r="M277"/>
      <c r="T277"/>
      <c r="U277"/>
    </row>
    <row r="278" spans="4:21" ht="15">
      <c r="D278"/>
      <c r="E278"/>
      <c r="L278"/>
      <c r="M278"/>
      <c r="T278"/>
      <c r="U278"/>
    </row>
    <row r="279" spans="4:21" ht="15">
      <c r="D279"/>
      <c r="E279"/>
      <c r="L279"/>
      <c r="M279"/>
      <c r="T279"/>
      <c r="U279"/>
    </row>
    <row r="280" spans="4:21" ht="15">
      <c r="D280"/>
      <c r="E280"/>
      <c r="L280"/>
      <c r="M280"/>
      <c r="T280"/>
      <c r="U280"/>
    </row>
    <row r="281" spans="4:21" ht="15">
      <c r="D281"/>
      <c r="E281"/>
      <c r="L281"/>
      <c r="M281"/>
      <c r="T281"/>
      <c r="U281"/>
    </row>
    <row r="282" spans="4:21" ht="15">
      <c r="D282"/>
      <c r="E282"/>
      <c r="L282"/>
      <c r="M282"/>
      <c r="T282"/>
      <c r="U282"/>
    </row>
    <row r="283" spans="4:21" ht="15">
      <c r="D283"/>
      <c r="E283"/>
      <c r="L283"/>
      <c r="M283"/>
      <c r="T283"/>
      <c r="U283"/>
    </row>
    <row r="284" spans="4:21" ht="15">
      <c r="D284"/>
      <c r="E284"/>
      <c r="L284"/>
      <c r="M284"/>
      <c r="T284"/>
      <c r="U284"/>
    </row>
    <row r="285" spans="4:21" ht="15">
      <c r="D285"/>
      <c r="E285"/>
      <c r="L285"/>
      <c r="M285"/>
      <c r="T285"/>
      <c r="U285"/>
    </row>
    <row r="286" spans="4:21" ht="15">
      <c r="D286"/>
      <c r="E286"/>
      <c r="L286"/>
      <c r="M286"/>
      <c r="T286"/>
      <c r="U286"/>
    </row>
    <row r="287" spans="4:21" ht="15">
      <c r="D287"/>
      <c r="E287"/>
      <c r="L287"/>
      <c r="M287"/>
      <c r="T287"/>
      <c r="U287"/>
    </row>
    <row r="288" spans="4:21" ht="15">
      <c r="D288"/>
      <c r="E288"/>
      <c r="L288"/>
      <c r="M288"/>
      <c r="T288"/>
      <c r="U288"/>
    </row>
    <row r="289" spans="4:21" ht="15">
      <c r="D289"/>
      <c r="E289"/>
      <c r="L289"/>
      <c r="M289"/>
      <c r="T289"/>
      <c r="U289"/>
    </row>
    <row r="290" spans="4:21" ht="15">
      <c r="D290"/>
      <c r="E290"/>
      <c r="L290"/>
      <c r="M290"/>
      <c r="T290"/>
      <c r="U290"/>
    </row>
    <row r="291" spans="4:21" ht="15">
      <c r="D291"/>
      <c r="E291"/>
      <c r="L291"/>
      <c r="M291"/>
      <c r="T291"/>
      <c r="U291"/>
    </row>
    <row r="292" spans="4:21" ht="15">
      <c r="D292"/>
      <c r="E292"/>
      <c r="L292"/>
      <c r="M292"/>
      <c r="T292"/>
      <c r="U292"/>
    </row>
    <row r="293" spans="4:21" ht="15">
      <c r="D293"/>
      <c r="E293"/>
      <c r="L293"/>
      <c r="M293"/>
      <c r="T293"/>
      <c r="U293"/>
    </row>
    <row r="294" spans="4:21" ht="15">
      <c r="D294"/>
      <c r="E294"/>
      <c r="L294"/>
      <c r="M294"/>
      <c r="T294"/>
      <c r="U294"/>
    </row>
    <row r="295" spans="4:21" ht="15">
      <c r="D295"/>
      <c r="E295"/>
      <c r="L295"/>
      <c r="M295"/>
      <c r="T295"/>
      <c r="U295"/>
    </row>
    <row r="296" spans="4:21" ht="15">
      <c r="D296"/>
      <c r="E296"/>
      <c r="L296"/>
      <c r="M296"/>
      <c r="T296"/>
      <c r="U296"/>
    </row>
    <row r="297" spans="4:21" ht="15">
      <c r="D297"/>
      <c r="E297"/>
      <c r="L297"/>
      <c r="M297"/>
      <c r="T297"/>
      <c r="U297"/>
    </row>
    <row r="298" spans="4:21" ht="15">
      <c r="D298"/>
      <c r="E298"/>
      <c r="L298"/>
      <c r="M298"/>
      <c r="T298"/>
      <c r="U298"/>
    </row>
    <row r="299" spans="4:21" ht="15">
      <c r="D299"/>
      <c r="E299"/>
      <c r="L299"/>
      <c r="M299"/>
      <c r="T299"/>
      <c r="U299"/>
    </row>
    <row r="300" spans="4:21" ht="15">
      <c r="D300"/>
      <c r="E300"/>
      <c r="L300"/>
      <c r="M300"/>
      <c r="T300"/>
      <c r="U300"/>
    </row>
    <row r="301" spans="4:21" ht="15">
      <c r="D301"/>
      <c r="E301"/>
      <c r="L301"/>
      <c r="M301"/>
      <c r="T301"/>
      <c r="U301"/>
    </row>
    <row r="302" spans="4:21" ht="15">
      <c r="D302"/>
      <c r="E302"/>
      <c r="L302"/>
      <c r="M302"/>
      <c r="T302"/>
      <c r="U302"/>
    </row>
    <row r="303" spans="4:21" ht="15">
      <c r="D303"/>
      <c r="E303"/>
      <c r="L303"/>
      <c r="M303"/>
      <c r="T303"/>
      <c r="U303"/>
    </row>
    <row r="304" spans="4:21" ht="15">
      <c r="D304"/>
      <c r="E304"/>
      <c r="L304"/>
      <c r="M304"/>
      <c r="T304"/>
      <c r="U304"/>
    </row>
    <row r="305" spans="4:21" ht="15">
      <c r="D305"/>
      <c r="E305"/>
      <c r="L305"/>
      <c r="M305"/>
      <c r="T305"/>
      <c r="U305"/>
    </row>
    <row r="306" spans="4:21" ht="15">
      <c r="D306"/>
      <c r="E306"/>
      <c r="L306"/>
      <c r="M306"/>
      <c r="T306"/>
      <c r="U306"/>
    </row>
    <row r="307" spans="4:21" ht="15">
      <c r="D307"/>
      <c r="E307"/>
      <c r="L307"/>
      <c r="M307"/>
      <c r="T307"/>
      <c r="U307"/>
    </row>
    <row r="308" spans="4:21" ht="15">
      <c r="D308"/>
      <c r="E308"/>
      <c r="L308"/>
      <c r="M308"/>
      <c r="T308"/>
      <c r="U308"/>
    </row>
    <row r="309" spans="4:21" ht="15">
      <c r="D309"/>
      <c r="E309"/>
      <c r="L309"/>
      <c r="M309"/>
      <c r="T309"/>
      <c r="U309"/>
    </row>
    <row r="310" spans="4:21" ht="15">
      <c r="D310"/>
      <c r="E310"/>
      <c r="L310"/>
      <c r="M310"/>
      <c r="T310"/>
      <c r="U310"/>
    </row>
    <row r="311" spans="4:21" ht="15">
      <c r="D311"/>
      <c r="E311"/>
      <c r="L311"/>
      <c r="M311"/>
      <c r="T311"/>
      <c r="U311"/>
    </row>
    <row r="312" spans="4:21" ht="15">
      <c r="D312"/>
      <c r="E312"/>
      <c r="L312"/>
      <c r="M312"/>
      <c r="T312"/>
      <c r="U312"/>
    </row>
    <row r="313" spans="4:21" ht="15">
      <c r="D313"/>
      <c r="E313"/>
      <c r="L313"/>
      <c r="M313"/>
      <c r="T313"/>
      <c r="U313"/>
    </row>
    <row r="314" spans="4:21" ht="15">
      <c r="D314"/>
      <c r="E314"/>
      <c r="L314"/>
      <c r="M314"/>
      <c r="T314"/>
      <c r="U314"/>
    </row>
    <row r="315" spans="4:21" ht="15">
      <c r="D315"/>
      <c r="E315"/>
      <c r="L315"/>
      <c r="M315"/>
      <c r="T315"/>
      <c r="U315"/>
    </row>
    <row r="316" spans="4:21" ht="15">
      <c r="D316"/>
      <c r="E316"/>
      <c r="L316"/>
      <c r="M316"/>
      <c r="T316"/>
      <c r="U316"/>
    </row>
    <row r="317" spans="4:21" ht="15">
      <c r="D317"/>
      <c r="E317"/>
      <c r="L317"/>
      <c r="M317"/>
      <c r="T317"/>
      <c r="U317"/>
    </row>
    <row r="318" spans="4:21" ht="15">
      <c r="D318"/>
      <c r="E318"/>
      <c r="L318"/>
      <c r="M318"/>
      <c r="T318"/>
      <c r="U318"/>
    </row>
    <row r="319" spans="4:21" ht="15">
      <c r="D319"/>
      <c r="E319"/>
      <c r="L319"/>
      <c r="M319"/>
      <c r="T319"/>
      <c r="U319"/>
    </row>
    <row r="320" spans="4:21" ht="15">
      <c r="D320"/>
      <c r="E320"/>
      <c r="L320"/>
      <c r="M320"/>
      <c r="T320"/>
      <c r="U320"/>
    </row>
    <row r="321" spans="4:21" ht="15">
      <c r="D321"/>
      <c r="E321"/>
      <c r="L321"/>
      <c r="M321"/>
      <c r="T321"/>
      <c r="U321"/>
    </row>
    <row r="322" spans="4:21" ht="15">
      <c r="D322"/>
      <c r="E322"/>
      <c r="L322"/>
      <c r="M322"/>
      <c r="T322"/>
      <c r="U322"/>
    </row>
    <row r="323" spans="4:21" ht="15">
      <c r="D323"/>
      <c r="E323"/>
      <c r="L323"/>
      <c r="M323"/>
      <c r="T323"/>
      <c r="U323"/>
    </row>
    <row r="324" spans="4:21" ht="15">
      <c r="D324"/>
      <c r="E324"/>
      <c r="L324"/>
      <c r="M324"/>
      <c r="T324"/>
      <c r="U324"/>
    </row>
    <row r="325" spans="4:21" ht="15">
      <c r="D325"/>
      <c r="E325"/>
      <c r="L325"/>
      <c r="M325"/>
      <c r="T325"/>
      <c r="U325"/>
    </row>
    <row r="326" spans="4:21" ht="15">
      <c r="D326"/>
      <c r="E326"/>
      <c r="L326"/>
      <c r="M326"/>
      <c r="T326"/>
      <c r="U326"/>
    </row>
    <row r="327" spans="4:21" ht="15">
      <c r="D327"/>
      <c r="E327"/>
      <c r="L327"/>
      <c r="M327"/>
      <c r="T327"/>
      <c r="U327"/>
    </row>
    <row r="328" spans="4:21" ht="15">
      <c r="D328"/>
      <c r="E328"/>
      <c r="L328"/>
      <c r="M328"/>
      <c r="T328"/>
      <c r="U328"/>
    </row>
    <row r="329" spans="4:21" ht="15">
      <c r="D329"/>
      <c r="E329"/>
      <c r="L329"/>
      <c r="M329"/>
      <c r="T329"/>
      <c r="U329"/>
    </row>
    <row r="330" spans="4:21" ht="15">
      <c r="D330"/>
      <c r="E330"/>
      <c r="L330"/>
      <c r="M330"/>
      <c r="T330"/>
      <c r="U330"/>
    </row>
    <row r="331" spans="4:21" ht="15">
      <c r="D331"/>
      <c r="E331"/>
      <c r="L331"/>
      <c r="M331"/>
      <c r="T331"/>
      <c r="U331"/>
    </row>
    <row r="332" spans="4:21" ht="15">
      <c r="D332"/>
      <c r="E332"/>
      <c r="L332"/>
      <c r="M332"/>
      <c r="T332"/>
      <c r="U332"/>
    </row>
    <row r="333" spans="4:21" ht="15">
      <c r="D333"/>
      <c r="E333"/>
      <c r="L333"/>
      <c r="M333"/>
      <c r="T333"/>
      <c r="U333"/>
    </row>
    <row r="334" spans="4:21" ht="15">
      <c r="D334"/>
      <c r="E334"/>
      <c r="L334"/>
      <c r="M334"/>
      <c r="T334"/>
      <c r="U334"/>
    </row>
    <row r="335" spans="4:21" ht="15">
      <c r="D335"/>
      <c r="E335"/>
      <c r="L335"/>
      <c r="M335"/>
      <c r="T335"/>
      <c r="U335"/>
    </row>
    <row r="336" spans="4:21" ht="15">
      <c r="D336"/>
      <c r="E336"/>
      <c r="L336"/>
      <c r="M336"/>
      <c r="T336"/>
      <c r="U336"/>
    </row>
    <row r="337" spans="4:21" ht="15">
      <c r="D337"/>
      <c r="E337"/>
      <c r="L337"/>
      <c r="M337"/>
      <c r="T337"/>
      <c r="U337"/>
    </row>
    <row r="338" spans="4:21" ht="15">
      <c r="D338"/>
      <c r="E338"/>
      <c r="L338"/>
      <c r="M338"/>
      <c r="T338"/>
      <c r="U338"/>
    </row>
    <row r="339" spans="4:21" ht="15">
      <c r="D339"/>
      <c r="E339"/>
      <c r="L339"/>
      <c r="M339"/>
      <c r="T339"/>
      <c r="U339"/>
    </row>
    <row r="340" spans="4:21" ht="15">
      <c r="D340"/>
      <c r="E340"/>
      <c r="L340"/>
      <c r="M340"/>
      <c r="T340"/>
      <c r="U340"/>
    </row>
    <row r="341" spans="4:21" ht="15">
      <c r="D341"/>
      <c r="E341"/>
      <c r="L341"/>
      <c r="M341"/>
      <c r="T341"/>
      <c r="U341"/>
    </row>
    <row r="342" spans="4:21" ht="15">
      <c r="D342"/>
      <c r="E342"/>
      <c r="L342"/>
      <c r="M342"/>
      <c r="T342"/>
      <c r="U342"/>
    </row>
    <row r="343" spans="4:21" ht="15">
      <c r="D343"/>
      <c r="E343"/>
      <c r="L343"/>
      <c r="M343"/>
      <c r="T343"/>
      <c r="U343"/>
    </row>
    <row r="344" spans="4:21" ht="15">
      <c r="D344"/>
      <c r="E344"/>
      <c r="L344"/>
      <c r="M344"/>
      <c r="T344"/>
      <c r="U344"/>
    </row>
    <row r="345" spans="4:21" ht="15">
      <c r="D345"/>
      <c r="E345"/>
      <c r="L345"/>
      <c r="M345"/>
      <c r="T345"/>
      <c r="U345"/>
    </row>
    <row r="346" spans="4:21" ht="15">
      <c r="D346"/>
      <c r="E346"/>
      <c r="L346"/>
      <c r="M346"/>
      <c r="T346"/>
      <c r="U346"/>
    </row>
    <row r="347" spans="4:21" ht="15">
      <c r="D347"/>
      <c r="E347"/>
      <c r="L347"/>
      <c r="M347"/>
      <c r="T347"/>
      <c r="U347"/>
    </row>
    <row r="348" spans="4:21" ht="15">
      <c r="D348"/>
      <c r="E348"/>
      <c r="L348"/>
      <c r="M348"/>
      <c r="T348"/>
      <c r="U348"/>
    </row>
    <row r="349" spans="4:21" ht="15">
      <c r="D349"/>
      <c r="E349"/>
      <c r="L349"/>
      <c r="M349"/>
      <c r="T349"/>
      <c r="U349"/>
    </row>
    <row r="350" spans="4:21" ht="15">
      <c r="D350"/>
      <c r="E350"/>
      <c r="L350"/>
      <c r="M350"/>
      <c r="T350"/>
      <c r="U350"/>
    </row>
    <row r="351" spans="4:21" ht="15">
      <c r="D351"/>
      <c r="E351"/>
      <c r="L351"/>
      <c r="M351"/>
      <c r="T351"/>
      <c r="U351"/>
    </row>
    <row r="352" spans="4:21" ht="15">
      <c r="D352"/>
      <c r="E352"/>
      <c r="L352"/>
      <c r="M352"/>
      <c r="T352"/>
      <c r="U352"/>
    </row>
    <row r="353" spans="4:21" ht="15">
      <c r="D353"/>
      <c r="E353"/>
      <c r="L353"/>
      <c r="M353"/>
      <c r="T353"/>
      <c r="U353"/>
    </row>
    <row r="354" spans="4:21" ht="15">
      <c r="D354"/>
      <c r="E354"/>
      <c r="L354"/>
      <c r="M354"/>
      <c r="T354"/>
      <c r="U354"/>
    </row>
    <row r="355" spans="4:21" ht="15">
      <c r="D355"/>
      <c r="E355"/>
      <c r="L355"/>
      <c r="M355"/>
      <c r="T355"/>
      <c r="U355"/>
    </row>
    <row r="356" spans="4:21" ht="15">
      <c r="D356"/>
      <c r="E356"/>
      <c r="L356"/>
      <c r="M356"/>
      <c r="T356"/>
      <c r="U356"/>
    </row>
    <row r="357" spans="4:21" ht="15">
      <c r="D357"/>
      <c r="E357"/>
      <c r="L357"/>
      <c r="M357"/>
      <c r="T357"/>
      <c r="U357"/>
    </row>
    <row r="358" spans="4:21" ht="15">
      <c r="D358"/>
      <c r="E358"/>
      <c r="L358"/>
      <c r="M358"/>
      <c r="T358"/>
      <c r="U358"/>
    </row>
    <row r="359" spans="4:21" ht="15">
      <c r="D359"/>
      <c r="E359"/>
      <c r="L359"/>
      <c r="M359"/>
      <c r="T359"/>
      <c r="U359"/>
    </row>
    <row r="360" spans="4:21" ht="15">
      <c r="D360"/>
      <c r="E360"/>
      <c r="L360"/>
      <c r="M360"/>
      <c r="T360"/>
      <c r="U360"/>
    </row>
    <row r="361" spans="4:21" ht="15">
      <c r="D361"/>
      <c r="E361"/>
      <c r="L361"/>
      <c r="M361"/>
      <c r="T361"/>
      <c r="U361"/>
    </row>
    <row r="362" spans="4:21" ht="15">
      <c r="D362"/>
      <c r="E362"/>
      <c r="L362"/>
      <c r="M362"/>
      <c r="T362"/>
      <c r="U362"/>
    </row>
    <row r="363" spans="4:21" ht="15">
      <c r="D363"/>
      <c r="E363"/>
      <c r="L363"/>
      <c r="M363"/>
      <c r="T363"/>
      <c r="U363"/>
    </row>
    <row r="364" spans="4:21" ht="15">
      <c r="D364"/>
      <c r="E364"/>
      <c r="L364"/>
      <c r="M364"/>
      <c r="T364"/>
      <c r="U364"/>
    </row>
    <row r="365" spans="4:21" ht="15">
      <c r="D365"/>
      <c r="E365"/>
      <c r="L365"/>
      <c r="M365"/>
      <c r="T365"/>
      <c r="U365"/>
    </row>
    <row r="366" spans="4:21" ht="15">
      <c r="D366"/>
      <c r="E366"/>
      <c r="L366"/>
      <c r="M366"/>
      <c r="T366"/>
      <c r="U366"/>
    </row>
    <row r="367" spans="4:21" ht="15">
      <c r="D367"/>
      <c r="E367"/>
      <c r="L367"/>
      <c r="M367"/>
      <c r="T367"/>
      <c r="U367"/>
    </row>
    <row r="368" spans="4:21" ht="15">
      <c r="D368"/>
      <c r="E368"/>
      <c r="L368"/>
      <c r="M368"/>
      <c r="T368"/>
      <c r="U368"/>
    </row>
    <row r="369" spans="4:21" ht="15">
      <c r="D369"/>
      <c r="E369"/>
      <c r="L369"/>
      <c r="M369"/>
      <c r="T369"/>
      <c r="U369"/>
    </row>
    <row r="370" spans="4:21" ht="15">
      <c r="D370"/>
      <c r="E370"/>
      <c r="L370"/>
      <c r="M370"/>
      <c r="T370"/>
      <c r="U370"/>
    </row>
    <row r="371" spans="4:21" ht="15">
      <c r="D371"/>
      <c r="E371"/>
      <c r="L371"/>
      <c r="M371"/>
      <c r="T371"/>
      <c r="U371"/>
    </row>
    <row r="372" spans="4:21" ht="15">
      <c r="D372"/>
      <c r="E372"/>
      <c r="L372"/>
      <c r="M372"/>
      <c r="T372"/>
      <c r="U372"/>
    </row>
    <row r="373" spans="4:21" ht="15">
      <c r="D373"/>
      <c r="E373"/>
      <c r="L373"/>
      <c r="M373"/>
      <c r="T373"/>
      <c r="U373"/>
    </row>
    <row r="374" spans="4:21" ht="15">
      <c r="D374"/>
      <c r="E374"/>
      <c r="L374"/>
      <c r="M374"/>
      <c r="T374"/>
      <c r="U374"/>
    </row>
    <row r="375" spans="4:21" ht="15">
      <c r="D375"/>
      <c r="E375"/>
      <c r="L375"/>
      <c r="M375"/>
      <c r="T375"/>
      <c r="U375"/>
    </row>
    <row r="376" spans="4:21" ht="15">
      <c r="D376"/>
      <c r="E376"/>
      <c r="L376"/>
      <c r="M376"/>
      <c r="T376"/>
      <c r="U376"/>
    </row>
    <row r="377" spans="4:21" ht="15">
      <c r="D377"/>
      <c r="E377"/>
      <c r="L377"/>
      <c r="M377"/>
      <c r="T377"/>
      <c r="U377"/>
    </row>
    <row r="378" spans="4:21" ht="15">
      <c r="D378"/>
      <c r="E378"/>
      <c r="L378"/>
      <c r="M378"/>
      <c r="T378"/>
      <c r="U378"/>
    </row>
    <row r="379" spans="4:21" ht="15">
      <c r="D379"/>
      <c r="E379"/>
      <c r="L379"/>
      <c r="M379"/>
      <c r="T379"/>
      <c r="U379"/>
    </row>
    <row r="380" spans="4:21" ht="15">
      <c r="D380"/>
      <c r="E380"/>
      <c r="L380"/>
      <c r="M380"/>
      <c r="T380"/>
      <c r="U380"/>
    </row>
    <row r="381" spans="4:21" ht="15">
      <c r="D381"/>
      <c r="E381"/>
      <c r="L381"/>
      <c r="M381"/>
      <c r="T381"/>
      <c r="U381"/>
    </row>
    <row r="382" spans="4:21" ht="15">
      <c r="D382"/>
      <c r="E382"/>
      <c r="L382"/>
      <c r="M382"/>
      <c r="T382"/>
      <c r="U382"/>
    </row>
    <row r="383" spans="4:21" ht="15">
      <c r="D383"/>
      <c r="E383"/>
      <c r="L383"/>
      <c r="M383"/>
      <c r="T383"/>
      <c r="U383"/>
    </row>
    <row r="384" spans="4:21" ht="15">
      <c r="D384"/>
      <c r="E384"/>
      <c r="L384"/>
      <c r="M384"/>
      <c r="T384"/>
      <c r="U384"/>
    </row>
    <row r="385" spans="4:21" ht="15">
      <c r="D385"/>
      <c r="E385"/>
      <c r="L385"/>
      <c r="M385"/>
      <c r="T385"/>
      <c r="U385"/>
    </row>
    <row r="386" spans="4:21" ht="15">
      <c r="D386"/>
      <c r="E386"/>
      <c r="L386"/>
      <c r="M386"/>
      <c r="T386"/>
      <c r="U386"/>
    </row>
    <row r="387" spans="4:21" ht="15">
      <c r="D387"/>
      <c r="E387"/>
      <c r="L387"/>
      <c r="M387"/>
      <c r="T387"/>
      <c r="U387"/>
    </row>
    <row r="388" spans="4:21" ht="15">
      <c r="D388"/>
      <c r="E388"/>
      <c r="L388"/>
      <c r="M388"/>
      <c r="T388"/>
      <c r="U388"/>
    </row>
    <row r="389" spans="4:21" ht="15">
      <c r="D389"/>
      <c r="E389"/>
      <c r="L389"/>
      <c r="M389"/>
      <c r="T389"/>
      <c r="U389"/>
    </row>
    <row r="390" spans="4:21" ht="15">
      <c r="D390"/>
      <c r="E390"/>
      <c r="L390"/>
      <c r="M390"/>
      <c r="T390"/>
      <c r="U390"/>
    </row>
    <row r="391" spans="4:21" ht="15">
      <c r="D391"/>
      <c r="E391"/>
      <c r="L391"/>
      <c r="M391"/>
      <c r="T391"/>
      <c r="U391"/>
    </row>
    <row r="392" spans="4:21" ht="15">
      <c r="D392"/>
      <c r="E392"/>
      <c r="L392"/>
      <c r="M392"/>
      <c r="T392"/>
      <c r="U392"/>
    </row>
    <row r="393" spans="4:21" ht="15">
      <c r="D393"/>
      <c r="E393"/>
      <c r="L393"/>
      <c r="M393"/>
      <c r="T393"/>
      <c r="U393"/>
    </row>
    <row r="394" spans="4:21" ht="15">
      <c r="D394"/>
      <c r="E394"/>
      <c r="L394"/>
      <c r="M394"/>
      <c r="T394"/>
      <c r="U394"/>
    </row>
    <row r="395" spans="4:21" ht="15">
      <c r="D395"/>
      <c r="E395"/>
      <c r="L395"/>
      <c r="M395"/>
      <c r="T395"/>
      <c r="U395"/>
    </row>
    <row r="396" spans="4:21" ht="15">
      <c r="D396"/>
      <c r="E396"/>
      <c r="L396"/>
      <c r="M396"/>
      <c r="T396"/>
      <c r="U396"/>
    </row>
    <row r="397" spans="4:21" ht="15">
      <c r="D397"/>
      <c r="E397"/>
      <c r="L397"/>
      <c r="M397"/>
      <c r="T397"/>
      <c r="U397"/>
    </row>
    <row r="398" spans="4:21" ht="15">
      <c r="D398"/>
      <c r="E398"/>
      <c r="L398"/>
      <c r="M398"/>
      <c r="T398"/>
      <c r="U398"/>
    </row>
    <row r="399" spans="4:21" ht="15">
      <c r="D399"/>
      <c r="E399"/>
      <c r="L399"/>
      <c r="M399"/>
      <c r="T399"/>
      <c r="U399"/>
    </row>
    <row r="400" spans="4:21" ht="15">
      <c r="D400"/>
      <c r="E400"/>
      <c r="L400"/>
      <c r="M400"/>
      <c r="T400"/>
      <c r="U400"/>
    </row>
    <row r="401" spans="4:21" ht="15">
      <c r="D401"/>
      <c r="E401"/>
      <c r="L401"/>
      <c r="M401"/>
      <c r="T401"/>
      <c r="U401"/>
    </row>
    <row r="402" spans="4:21" ht="15">
      <c r="D402"/>
      <c r="E402"/>
      <c r="L402"/>
      <c r="M402"/>
      <c r="T402"/>
      <c r="U402"/>
    </row>
    <row r="403" spans="4:21" ht="15">
      <c r="D403"/>
      <c r="E403"/>
      <c r="L403"/>
      <c r="M403"/>
      <c r="T403"/>
      <c r="U403"/>
    </row>
    <row r="404" spans="4:21" ht="15">
      <c r="D404"/>
      <c r="E404"/>
      <c r="L404"/>
      <c r="M404"/>
      <c r="T404"/>
      <c r="U404"/>
    </row>
    <row r="405" spans="4:21" ht="15">
      <c r="D405"/>
      <c r="E405"/>
      <c r="L405"/>
      <c r="M405"/>
      <c r="T405"/>
      <c r="U405"/>
    </row>
    <row r="406" spans="4:21" ht="15">
      <c r="D406"/>
      <c r="E406"/>
      <c r="L406"/>
      <c r="M406"/>
      <c r="T406"/>
      <c r="U406"/>
    </row>
    <row r="407" spans="4:21" ht="15">
      <c r="D407"/>
      <c r="E407"/>
      <c r="L407"/>
      <c r="M407"/>
      <c r="T407"/>
      <c r="U407"/>
    </row>
    <row r="408" spans="4:21" ht="15">
      <c r="D408"/>
      <c r="E408"/>
      <c r="L408"/>
      <c r="M408"/>
      <c r="T408"/>
      <c r="U408"/>
    </row>
    <row r="409" spans="4:21" ht="15">
      <c r="D409"/>
      <c r="E409"/>
      <c r="L409"/>
      <c r="M409"/>
      <c r="T409"/>
      <c r="U409"/>
    </row>
    <row r="410" spans="4:21" ht="15">
      <c r="D410"/>
      <c r="E410"/>
      <c r="L410"/>
      <c r="M410"/>
      <c r="T410"/>
      <c r="U410"/>
    </row>
    <row r="411" spans="4:21" ht="15">
      <c r="D411"/>
      <c r="E411"/>
      <c r="L411"/>
      <c r="M411"/>
      <c r="T411"/>
      <c r="U411"/>
    </row>
    <row r="412" spans="4:21" ht="15">
      <c r="D412"/>
      <c r="E412"/>
      <c r="L412"/>
      <c r="M412"/>
      <c r="T412"/>
      <c r="U412"/>
    </row>
    <row r="413" spans="4:21" ht="15">
      <c r="D413"/>
      <c r="E413"/>
      <c r="L413"/>
      <c r="M413"/>
      <c r="T413"/>
      <c r="U413"/>
    </row>
    <row r="414" spans="4:21" ht="15">
      <c r="D414"/>
      <c r="E414"/>
      <c r="L414"/>
      <c r="M414"/>
      <c r="T414"/>
      <c r="U414"/>
    </row>
    <row r="415" spans="4:21" ht="15">
      <c r="D415"/>
      <c r="E415"/>
      <c r="L415"/>
      <c r="M415"/>
      <c r="T415"/>
      <c r="U415"/>
    </row>
    <row r="416" spans="4:21" ht="15">
      <c r="D416"/>
      <c r="E416"/>
      <c r="L416"/>
      <c r="M416"/>
      <c r="T416"/>
      <c r="U416"/>
    </row>
    <row r="417" spans="4:21" ht="15">
      <c r="D417"/>
      <c r="E417"/>
      <c r="L417"/>
      <c r="M417"/>
      <c r="T417"/>
      <c r="U417"/>
    </row>
    <row r="418" spans="4:21" ht="15">
      <c r="D418"/>
      <c r="E418"/>
      <c r="L418"/>
      <c r="M418"/>
      <c r="T418"/>
      <c r="U418"/>
    </row>
    <row r="419" spans="4:21" ht="15">
      <c r="D419"/>
      <c r="E419"/>
      <c r="L419"/>
      <c r="M419"/>
      <c r="T419"/>
      <c r="U419"/>
    </row>
    <row r="420" spans="4:21" ht="15">
      <c r="D420"/>
      <c r="E420"/>
      <c r="L420"/>
      <c r="M420"/>
      <c r="T420"/>
      <c r="U420"/>
    </row>
    <row r="421" spans="4:21" ht="15">
      <c r="D421"/>
      <c r="E421"/>
      <c r="L421"/>
      <c r="M421"/>
      <c r="T421"/>
      <c r="U421"/>
    </row>
    <row r="422" spans="4:21" ht="15">
      <c r="D422"/>
      <c r="E422"/>
      <c r="L422"/>
      <c r="M422"/>
      <c r="T422"/>
      <c r="U422"/>
    </row>
    <row r="423" spans="4:21" ht="15">
      <c r="D423"/>
      <c r="E423"/>
      <c r="L423"/>
      <c r="M423"/>
      <c r="T423"/>
      <c r="U423"/>
    </row>
    <row r="424" spans="4:21" ht="15">
      <c r="D424"/>
      <c r="E424"/>
      <c r="L424"/>
      <c r="M424"/>
      <c r="T424"/>
      <c r="U424"/>
    </row>
    <row r="425" spans="4:21" ht="15">
      <c r="D425"/>
      <c r="E425"/>
      <c r="L425"/>
      <c r="M425"/>
      <c r="T425"/>
      <c r="U425"/>
    </row>
    <row r="426" spans="4:21" ht="15">
      <c r="D426"/>
      <c r="E426"/>
      <c r="L426"/>
      <c r="M426"/>
      <c r="T426"/>
      <c r="U426"/>
    </row>
    <row r="427" spans="4:21" ht="15">
      <c r="D427"/>
      <c r="E427"/>
      <c r="L427"/>
      <c r="M427"/>
      <c r="T427"/>
      <c r="U427"/>
    </row>
    <row r="428" spans="4:21" ht="15">
      <c r="D428"/>
      <c r="E428"/>
      <c r="L428"/>
      <c r="M428"/>
      <c r="T428"/>
      <c r="U428"/>
    </row>
    <row r="429" spans="4:21" ht="15">
      <c r="D429"/>
      <c r="E429"/>
      <c r="L429"/>
      <c r="M429"/>
      <c r="T429"/>
      <c r="U429"/>
    </row>
    <row r="430" spans="4:21" ht="15">
      <c r="D430"/>
      <c r="E430"/>
      <c r="L430"/>
      <c r="M430"/>
      <c r="T430"/>
      <c r="U430"/>
    </row>
    <row r="431" spans="4:21" ht="15">
      <c r="D431"/>
      <c r="E431"/>
      <c r="L431"/>
      <c r="M431"/>
      <c r="T431"/>
      <c r="U431"/>
    </row>
    <row r="432" spans="4:21" ht="15">
      <c r="D432"/>
      <c r="E432"/>
      <c r="L432"/>
      <c r="M432"/>
      <c r="T432"/>
      <c r="U432"/>
    </row>
    <row r="433" spans="4:21" ht="15">
      <c r="D433"/>
      <c r="E433"/>
      <c r="L433"/>
      <c r="M433"/>
      <c r="T433"/>
      <c r="U433"/>
    </row>
    <row r="434" spans="4:21" ht="15">
      <c r="D434"/>
      <c r="E434"/>
      <c r="L434"/>
      <c r="M434"/>
      <c r="T434"/>
      <c r="U434"/>
    </row>
    <row r="435" spans="4:21" ht="15">
      <c r="D435"/>
      <c r="E435"/>
      <c r="L435"/>
      <c r="M435"/>
      <c r="T435"/>
      <c r="U435"/>
    </row>
    <row r="436" spans="4:21" ht="15">
      <c r="D436"/>
      <c r="E436"/>
      <c r="L436"/>
      <c r="M436"/>
      <c r="T436"/>
      <c r="U436"/>
    </row>
    <row r="437" spans="4:21" ht="15">
      <c r="D437"/>
      <c r="E437"/>
      <c r="L437"/>
      <c r="M437"/>
      <c r="T437"/>
      <c r="U437"/>
    </row>
    <row r="438" spans="4:21" ht="15">
      <c r="D438"/>
      <c r="E438"/>
      <c r="L438"/>
      <c r="M438"/>
      <c r="T438"/>
      <c r="U438"/>
    </row>
    <row r="439" spans="4:21" ht="15">
      <c r="D439"/>
      <c r="E439"/>
      <c r="L439"/>
      <c r="M439"/>
      <c r="T439"/>
      <c r="U439"/>
    </row>
    <row r="440" spans="4:21" ht="15">
      <c r="D440"/>
      <c r="E440"/>
      <c r="L440"/>
      <c r="M440"/>
      <c r="T440"/>
      <c r="U440"/>
    </row>
    <row r="441" spans="4:21" ht="15">
      <c r="D441"/>
      <c r="E441"/>
      <c r="L441"/>
      <c r="M441"/>
      <c r="T441"/>
      <c r="U441"/>
    </row>
    <row r="442" spans="4:21" ht="15">
      <c r="D442"/>
      <c r="E442"/>
      <c r="L442"/>
      <c r="M442"/>
      <c r="T442"/>
      <c r="U442"/>
    </row>
    <row r="443" spans="4:21" ht="15">
      <c r="D443"/>
      <c r="E443"/>
      <c r="L443"/>
      <c r="M443"/>
      <c r="T443"/>
      <c r="U443"/>
    </row>
    <row r="444" spans="4:21" ht="15">
      <c r="D444"/>
      <c r="E444"/>
      <c r="L444"/>
      <c r="M444"/>
      <c r="T444"/>
      <c r="U444"/>
    </row>
    <row r="445" spans="4:21" ht="15">
      <c r="D445"/>
      <c r="E445"/>
      <c r="L445"/>
      <c r="M445"/>
      <c r="T445"/>
      <c r="U445"/>
    </row>
    <row r="446" spans="4:21" ht="15">
      <c r="D446"/>
      <c r="E446"/>
      <c r="L446"/>
      <c r="M446"/>
      <c r="T446"/>
      <c r="U446"/>
    </row>
    <row r="447" spans="4:21" ht="15">
      <c r="D447"/>
      <c r="E447"/>
      <c r="L447"/>
      <c r="M447"/>
      <c r="T447"/>
      <c r="U447"/>
    </row>
    <row r="448" spans="4:21" ht="15">
      <c r="D448"/>
      <c r="E448"/>
      <c r="L448"/>
      <c r="M448"/>
      <c r="T448"/>
      <c r="U448"/>
    </row>
    <row r="449" spans="4:21" ht="15">
      <c r="D449"/>
      <c r="E449"/>
      <c r="L449"/>
      <c r="M449"/>
      <c r="T449"/>
      <c r="U449"/>
    </row>
    <row r="450" spans="4:21" ht="15">
      <c r="D450"/>
      <c r="E450"/>
      <c r="L450"/>
      <c r="M450"/>
      <c r="T450"/>
      <c r="U450"/>
    </row>
    <row r="451" spans="4:21" ht="15">
      <c r="D451"/>
      <c r="E451"/>
      <c r="L451"/>
      <c r="M451"/>
      <c r="T451"/>
      <c r="U451"/>
    </row>
    <row r="452" spans="4:21" ht="15">
      <c r="D452"/>
      <c r="E452"/>
      <c r="L452"/>
      <c r="M452"/>
      <c r="T452"/>
      <c r="U452"/>
    </row>
    <row r="453" spans="4:21" ht="15">
      <c r="D453"/>
      <c r="E453"/>
      <c r="L453"/>
      <c r="M453"/>
      <c r="T453"/>
      <c r="U453"/>
    </row>
    <row r="454" spans="4:21" ht="15">
      <c r="D454"/>
      <c r="E454"/>
      <c r="L454"/>
      <c r="M454"/>
      <c r="T454"/>
      <c r="U454"/>
    </row>
    <row r="455" spans="4:21" ht="15">
      <c r="D455"/>
      <c r="E455"/>
      <c r="L455"/>
      <c r="M455"/>
      <c r="T455"/>
      <c r="U455"/>
    </row>
    <row r="456" spans="4:21" ht="15">
      <c r="D456"/>
      <c r="E456"/>
      <c r="L456"/>
      <c r="M456"/>
      <c r="T456"/>
      <c r="U456"/>
    </row>
    <row r="457" spans="4:21" ht="15">
      <c r="D457"/>
      <c r="E457"/>
      <c r="L457"/>
      <c r="M457"/>
      <c r="T457"/>
      <c r="U457"/>
    </row>
    <row r="458" spans="4:21" ht="15">
      <c r="D458"/>
      <c r="E458"/>
      <c r="L458"/>
      <c r="M458"/>
      <c r="T458"/>
      <c r="U458"/>
    </row>
    <row r="459" spans="4:21" ht="15">
      <c r="D459"/>
      <c r="E459"/>
      <c r="L459"/>
      <c r="M459"/>
      <c r="T459"/>
      <c r="U459"/>
    </row>
    <row r="460" spans="4:21" ht="15">
      <c r="D460"/>
      <c r="E460"/>
      <c r="L460"/>
      <c r="M460"/>
      <c r="T460"/>
      <c r="U460"/>
    </row>
    <row r="461" spans="4:21" ht="15">
      <c r="D461"/>
      <c r="E461"/>
      <c r="L461"/>
      <c r="M461"/>
      <c r="T461"/>
      <c r="U461"/>
    </row>
    <row r="462" spans="4:21" ht="15">
      <c r="D462"/>
      <c r="E462"/>
      <c r="L462"/>
      <c r="M462"/>
      <c r="T462"/>
      <c r="U462"/>
    </row>
    <row r="463" spans="4:21" ht="15">
      <c r="D463"/>
      <c r="E463"/>
      <c r="L463"/>
      <c r="M463"/>
      <c r="T463"/>
      <c r="U463"/>
    </row>
    <row r="464" spans="4:21" ht="15">
      <c r="D464"/>
      <c r="E464"/>
      <c r="L464"/>
      <c r="M464"/>
      <c r="T464"/>
      <c r="U464"/>
    </row>
    <row r="465" spans="4:21" ht="15">
      <c r="D465"/>
      <c r="E465"/>
      <c r="L465"/>
      <c r="M465"/>
      <c r="T465"/>
      <c r="U465"/>
    </row>
    <row r="466" spans="4:21" ht="15">
      <c r="D466"/>
      <c r="E466"/>
      <c r="L466"/>
      <c r="M466"/>
      <c r="T466"/>
      <c r="U466"/>
    </row>
    <row r="467" spans="4:21" ht="15">
      <c r="D467"/>
      <c r="E467"/>
      <c r="L467"/>
      <c r="M467"/>
      <c r="T467"/>
      <c r="U467"/>
    </row>
    <row r="468" spans="4:21" ht="15">
      <c r="D468"/>
      <c r="E468"/>
      <c r="L468"/>
      <c r="M468"/>
      <c r="T468"/>
      <c r="U468"/>
    </row>
    <row r="469" spans="4:21" ht="15">
      <c r="D469"/>
      <c r="E469"/>
      <c r="L469"/>
      <c r="M469"/>
      <c r="T469"/>
      <c r="U469"/>
    </row>
    <row r="470" spans="4:21" ht="15">
      <c r="D470"/>
      <c r="E470"/>
      <c r="L470"/>
      <c r="M470"/>
      <c r="T470"/>
      <c r="U470"/>
    </row>
    <row r="471" spans="4:21" ht="15">
      <c r="D471"/>
      <c r="E471"/>
      <c r="L471"/>
      <c r="M471"/>
      <c r="T471"/>
      <c r="U471"/>
    </row>
    <row r="472" spans="4:21" ht="15">
      <c r="D472"/>
      <c r="E472"/>
      <c r="L472"/>
      <c r="M472"/>
      <c r="T472"/>
      <c r="U472"/>
    </row>
    <row r="473" spans="4:21" ht="15">
      <c r="D473"/>
      <c r="E473"/>
      <c r="L473"/>
      <c r="M473"/>
      <c r="T473"/>
      <c r="U473"/>
    </row>
    <row r="474" spans="4:21" ht="15">
      <c r="D474"/>
      <c r="E474"/>
      <c r="L474"/>
      <c r="M474"/>
      <c r="T474"/>
      <c r="U474"/>
    </row>
    <row r="475" spans="4:21" ht="15">
      <c r="D475"/>
      <c r="E475"/>
      <c r="L475"/>
      <c r="M475"/>
      <c r="T475"/>
      <c r="U475"/>
    </row>
    <row r="476" spans="4:21" ht="15">
      <c r="D476"/>
      <c r="E476"/>
      <c r="L476"/>
      <c r="M476"/>
      <c r="T476"/>
      <c r="U476"/>
    </row>
    <row r="477" spans="4:21" ht="15">
      <c r="D477"/>
      <c r="E477"/>
      <c r="L477"/>
      <c r="M477"/>
      <c r="T477"/>
      <c r="U477"/>
    </row>
    <row r="478" spans="4:21" ht="15">
      <c r="D478"/>
      <c r="E478"/>
      <c r="L478"/>
      <c r="M478"/>
      <c r="T478"/>
      <c r="U478"/>
    </row>
    <row r="479" spans="4:21" ht="15">
      <c r="D479"/>
      <c r="E479"/>
      <c r="L479"/>
      <c r="M479"/>
      <c r="T479"/>
      <c r="U479"/>
    </row>
    <row r="480" spans="4:21" ht="15">
      <c r="D480"/>
      <c r="E480"/>
      <c r="L480"/>
      <c r="M480"/>
      <c r="T480"/>
      <c r="U480"/>
    </row>
    <row r="481" spans="4:21" ht="15">
      <c r="D481"/>
      <c r="E481"/>
      <c r="L481"/>
      <c r="M481"/>
      <c r="T481"/>
      <c r="U481"/>
    </row>
    <row r="482" spans="4:21" ht="15">
      <c r="D482"/>
      <c r="E482"/>
      <c r="L482"/>
      <c r="M482"/>
      <c r="T482"/>
      <c r="U482"/>
    </row>
    <row r="483" spans="4:21" ht="15">
      <c r="D483"/>
      <c r="E483"/>
      <c r="L483"/>
      <c r="M483"/>
      <c r="T483"/>
      <c r="U483"/>
    </row>
    <row r="484" spans="4:21" ht="15">
      <c r="D484"/>
      <c r="E484"/>
      <c r="L484"/>
      <c r="M484"/>
      <c r="T484"/>
      <c r="U484"/>
    </row>
    <row r="485" spans="4:21" ht="15">
      <c r="D485"/>
      <c r="E485"/>
      <c r="L485"/>
      <c r="M485"/>
      <c r="T485"/>
      <c r="U485"/>
    </row>
    <row r="486" spans="4:21" ht="15">
      <c r="D486"/>
      <c r="E486"/>
      <c r="L486"/>
      <c r="M486"/>
      <c r="T486"/>
      <c r="U486"/>
    </row>
    <row r="487" spans="4:21" ht="15">
      <c r="D487"/>
      <c r="E487"/>
      <c r="L487"/>
      <c r="M487"/>
      <c r="T487"/>
      <c r="U487"/>
    </row>
    <row r="488" spans="4:21" ht="15">
      <c r="D488"/>
      <c r="E488"/>
      <c r="L488"/>
      <c r="M488"/>
      <c r="T488"/>
      <c r="U488"/>
    </row>
    <row r="489" spans="4:21" ht="15">
      <c r="D489"/>
      <c r="E489"/>
      <c r="L489"/>
      <c r="M489"/>
      <c r="T489"/>
      <c r="U489"/>
    </row>
    <row r="490" spans="4:21" ht="15">
      <c r="D490"/>
      <c r="E490"/>
      <c r="L490"/>
      <c r="M490"/>
      <c r="T490"/>
      <c r="U490"/>
    </row>
    <row r="491" spans="4:21" ht="15">
      <c r="D491"/>
      <c r="E491"/>
      <c r="L491"/>
      <c r="M491"/>
      <c r="T491"/>
      <c r="U491"/>
    </row>
    <row r="492" spans="4:21" ht="15">
      <c r="D492"/>
      <c r="E492"/>
      <c r="L492"/>
      <c r="M492"/>
      <c r="T492"/>
      <c r="U492"/>
    </row>
    <row r="493" spans="4:21" ht="15">
      <c r="D493"/>
      <c r="E493"/>
      <c r="L493"/>
      <c r="M493"/>
      <c r="T493"/>
      <c r="U493"/>
    </row>
    <row r="494" spans="4:21" ht="15">
      <c r="D494"/>
      <c r="E494"/>
      <c r="L494"/>
      <c r="M494"/>
      <c r="T494"/>
      <c r="U494"/>
    </row>
    <row r="495" spans="4:21" ht="15">
      <c r="D495"/>
      <c r="E495"/>
      <c r="L495"/>
      <c r="M495"/>
      <c r="T495"/>
      <c r="U495"/>
    </row>
    <row r="496" spans="4:21" ht="15">
      <c r="D496"/>
      <c r="E496"/>
      <c r="L496"/>
      <c r="M496"/>
      <c r="T496"/>
      <c r="U496"/>
    </row>
    <row r="497" spans="4:21" ht="15">
      <c r="D497"/>
      <c r="E497"/>
      <c r="L497"/>
      <c r="M497"/>
      <c r="T497"/>
      <c r="U497"/>
    </row>
    <row r="498" spans="4:21" ht="15">
      <c r="D498"/>
      <c r="E498"/>
      <c r="L498"/>
      <c r="M498"/>
      <c r="T498"/>
      <c r="U498"/>
    </row>
    <row r="499" spans="4:21" ht="15">
      <c r="D499"/>
      <c r="E499"/>
      <c r="L499"/>
      <c r="M499"/>
      <c r="T499"/>
      <c r="U499"/>
    </row>
    <row r="500" spans="4:21" ht="15">
      <c r="D500"/>
      <c r="E500"/>
      <c r="L500"/>
      <c r="M500"/>
      <c r="T500"/>
      <c r="U500"/>
    </row>
    <row r="501" spans="4:21" ht="15">
      <c r="D501"/>
      <c r="E501"/>
      <c r="L501"/>
      <c r="M501"/>
      <c r="T501"/>
      <c r="U501"/>
    </row>
    <row r="502" spans="4:21" ht="15">
      <c r="D502"/>
      <c r="E502"/>
      <c r="L502"/>
      <c r="M502"/>
      <c r="T502"/>
      <c r="U502"/>
    </row>
    <row r="503" spans="4:21" ht="15">
      <c r="D503"/>
      <c r="E503"/>
      <c r="L503"/>
      <c r="M503"/>
      <c r="T503"/>
      <c r="U503"/>
    </row>
    <row r="504" spans="4:21" ht="15">
      <c r="D504"/>
      <c r="E504"/>
      <c r="L504"/>
      <c r="M504"/>
      <c r="T504"/>
      <c r="U504"/>
    </row>
    <row r="505" spans="4:21" ht="15">
      <c r="D505"/>
      <c r="E505"/>
      <c r="L505"/>
      <c r="M505"/>
      <c r="T505"/>
      <c r="U505"/>
    </row>
    <row r="506" spans="4:21" ht="15">
      <c r="D506"/>
      <c r="E506"/>
      <c r="L506"/>
      <c r="M506"/>
      <c r="T506"/>
      <c r="U506"/>
    </row>
    <row r="507" spans="4:21" ht="15">
      <c r="D507"/>
      <c r="E507"/>
      <c r="L507"/>
      <c r="M507"/>
      <c r="T507"/>
      <c r="U507"/>
    </row>
    <row r="508" spans="4:21" ht="15">
      <c r="D508"/>
      <c r="E508"/>
      <c r="L508"/>
      <c r="M508"/>
      <c r="T508"/>
      <c r="U508"/>
    </row>
    <row r="509" spans="4:21" ht="15">
      <c r="D509"/>
      <c r="E509"/>
      <c r="L509"/>
      <c r="M509"/>
      <c r="T509"/>
      <c r="U509"/>
    </row>
    <row r="510" spans="4:21" ht="15">
      <c r="D510"/>
      <c r="E510"/>
      <c r="L510"/>
      <c r="M510"/>
      <c r="T510"/>
      <c r="U510"/>
    </row>
    <row r="511" spans="4:21" ht="15">
      <c r="D511"/>
      <c r="E511"/>
      <c r="L511"/>
      <c r="M511"/>
      <c r="T511"/>
      <c r="U511"/>
    </row>
    <row r="512" spans="4:21" ht="15">
      <c r="D512"/>
      <c r="E512"/>
      <c r="L512"/>
      <c r="M512"/>
      <c r="T512"/>
      <c r="U512"/>
    </row>
    <row r="513" spans="4:21" ht="15">
      <c r="D513"/>
      <c r="E513"/>
      <c r="L513"/>
      <c r="M513"/>
      <c r="T513"/>
      <c r="U513"/>
    </row>
    <row r="514" spans="4:21" ht="15">
      <c r="D514"/>
      <c r="E514"/>
      <c r="L514"/>
      <c r="M514"/>
      <c r="T514"/>
      <c r="U514"/>
    </row>
    <row r="515" spans="4:21" ht="15">
      <c r="D515"/>
      <c r="E515"/>
      <c r="L515"/>
      <c r="M515"/>
      <c r="T515"/>
      <c r="U515"/>
    </row>
    <row r="516" spans="4:21" ht="15">
      <c r="D516"/>
      <c r="E516"/>
      <c r="L516"/>
      <c r="M516"/>
      <c r="T516"/>
      <c r="U516"/>
    </row>
    <row r="517" spans="4:21" ht="15">
      <c r="D517"/>
      <c r="E517"/>
      <c r="L517"/>
      <c r="M517"/>
      <c r="T517"/>
      <c r="U517"/>
    </row>
    <row r="518" spans="4:21" ht="15">
      <c r="D518"/>
      <c r="E518"/>
      <c r="L518"/>
      <c r="M518"/>
      <c r="T518"/>
      <c r="U518"/>
    </row>
    <row r="519" spans="4:21" ht="15">
      <c r="D519"/>
      <c r="E519"/>
      <c r="L519"/>
      <c r="M519"/>
      <c r="T519"/>
      <c r="U519"/>
    </row>
    <row r="520" spans="4:21" ht="15">
      <c r="D520"/>
      <c r="E520"/>
      <c r="L520"/>
      <c r="M520"/>
      <c r="T520"/>
      <c r="U520"/>
    </row>
    <row r="521" spans="4:21" ht="15">
      <c r="D521"/>
      <c r="E521"/>
      <c r="L521"/>
      <c r="M521"/>
      <c r="T521"/>
      <c r="U521"/>
    </row>
    <row r="522" spans="4:21" ht="15">
      <c r="D522"/>
      <c r="E522"/>
      <c r="L522"/>
      <c r="M522"/>
      <c r="T522"/>
      <c r="U522"/>
    </row>
    <row r="523" spans="4:21" ht="15">
      <c r="D523"/>
      <c r="E523"/>
      <c r="L523"/>
      <c r="M523"/>
      <c r="T523"/>
      <c r="U523"/>
    </row>
    <row r="524" spans="4:21" ht="15">
      <c r="D524"/>
      <c r="E524"/>
      <c r="L524"/>
      <c r="M524"/>
      <c r="T524"/>
      <c r="U524"/>
    </row>
    <row r="525" spans="4:21" ht="15">
      <c r="D525"/>
      <c r="E525"/>
      <c r="L525"/>
      <c r="M525"/>
      <c r="T525"/>
      <c r="U525"/>
    </row>
    <row r="526" spans="4:21" ht="15">
      <c r="D526"/>
      <c r="E526"/>
      <c r="L526"/>
      <c r="M526"/>
      <c r="T526"/>
      <c r="U526"/>
    </row>
    <row r="527" spans="4:21" ht="15">
      <c r="D527"/>
      <c r="E527"/>
      <c r="L527"/>
      <c r="M527"/>
      <c r="T527"/>
      <c r="U527"/>
    </row>
    <row r="528" spans="4:21" ht="15">
      <c r="D528"/>
      <c r="E528"/>
      <c r="L528"/>
      <c r="M528"/>
      <c r="T528"/>
      <c r="U528"/>
    </row>
    <row r="529" spans="4:21" ht="15">
      <c r="D529"/>
      <c r="E529"/>
      <c r="L529"/>
      <c r="M529"/>
      <c r="T529"/>
      <c r="U529"/>
    </row>
    <row r="530" spans="4:21" ht="15">
      <c r="D530"/>
      <c r="E530"/>
      <c r="L530"/>
      <c r="M530"/>
      <c r="T530"/>
      <c r="U530"/>
    </row>
    <row r="531" spans="4:21" ht="15">
      <c r="D531"/>
      <c r="E531"/>
      <c r="L531"/>
      <c r="M531"/>
      <c r="T531"/>
      <c r="U531"/>
    </row>
    <row r="532" spans="4:21" ht="15">
      <c r="D532"/>
      <c r="E532"/>
      <c r="L532"/>
      <c r="M532"/>
      <c r="T532"/>
      <c r="U532"/>
    </row>
    <row r="533" spans="4:21" ht="15">
      <c r="D533"/>
      <c r="E533"/>
      <c r="L533"/>
      <c r="M533"/>
      <c r="T533"/>
      <c r="U533"/>
    </row>
    <row r="534" spans="4:21" ht="15">
      <c r="D534"/>
      <c r="E534"/>
      <c r="L534"/>
      <c r="M534"/>
      <c r="T534"/>
      <c r="U534"/>
    </row>
    <row r="535" spans="4:21" ht="15">
      <c r="D535"/>
      <c r="E535"/>
      <c r="L535"/>
      <c r="M535"/>
      <c r="T535"/>
      <c r="U535"/>
    </row>
    <row r="536" spans="4:21" ht="15">
      <c r="D536"/>
      <c r="E536"/>
      <c r="L536"/>
      <c r="M536"/>
      <c r="T536"/>
      <c r="U536"/>
    </row>
    <row r="537" spans="4:21" ht="15">
      <c r="D537"/>
      <c r="E537"/>
      <c r="L537"/>
      <c r="M537"/>
      <c r="T537"/>
      <c r="U537"/>
    </row>
    <row r="538" spans="4:21" ht="15">
      <c r="D538"/>
      <c r="E538"/>
      <c r="L538"/>
      <c r="M538"/>
      <c r="T538"/>
      <c r="U538"/>
    </row>
    <row r="539" spans="4:21" ht="15">
      <c r="D539"/>
      <c r="E539"/>
      <c r="L539"/>
      <c r="M539"/>
      <c r="T539"/>
      <c r="U539"/>
    </row>
    <row r="540" spans="4:21" ht="15">
      <c r="D540"/>
      <c r="E540"/>
      <c r="L540"/>
      <c r="M540"/>
      <c r="T540"/>
      <c r="U540"/>
    </row>
    <row r="541" spans="4:21" ht="15">
      <c r="D541"/>
      <c r="E541"/>
      <c r="L541"/>
      <c r="M541"/>
      <c r="T541"/>
      <c r="U541"/>
    </row>
    <row r="542" spans="4:21" ht="15">
      <c r="D542"/>
      <c r="E542"/>
      <c r="L542"/>
      <c r="M542"/>
      <c r="T542"/>
      <c r="U542"/>
    </row>
    <row r="543" spans="4:21" ht="15">
      <c r="D543"/>
      <c r="E543"/>
      <c r="L543"/>
      <c r="M543"/>
      <c r="T543"/>
      <c r="U543"/>
    </row>
    <row r="544" spans="4:21" ht="15">
      <c r="D544"/>
      <c r="E544"/>
      <c r="L544"/>
      <c r="M544"/>
      <c r="T544"/>
      <c r="U544"/>
    </row>
    <row r="545" spans="4:21" ht="15">
      <c r="D545"/>
      <c r="E545"/>
      <c r="L545"/>
      <c r="M545"/>
      <c r="T545"/>
      <c r="U545"/>
    </row>
    <row r="546" spans="4:21" ht="15">
      <c r="D546"/>
      <c r="E546"/>
      <c r="L546"/>
      <c r="M546"/>
      <c r="T546"/>
      <c r="U546"/>
    </row>
    <row r="547" spans="4:21" ht="15">
      <c r="D547"/>
      <c r="E547"/>
      <c r="L547"/>
      <c r="M547"/>
      <c r="T547"/>
      <c r="U547"/>
    </row>
    <row r="548" spans="4:21" ht="15">
      <c r="D548"/>
      <c r="E548"/>
      <c r="L548"/>
      <c r="M548"/>
      <c r="T548"/>
      <c r="U548"/>
    </row>
    <row r="549" spans="4:21" ht="15">
      <c r="D549"/>
      <c r="E549"/>
      <c r="L549"/>
      <c r="M549"/>
      <c r="T549"/>
      <c r="U549"/>
    </row>
    <row r="550" spans="4:21" ht="15">
      <c r="D550"/>
      <c r="E550"/>
      <c r="L550"/>
      <c r="M550"/>
      <c r="T550"/>
      <c r="U550"/>
    </row>
    <row r="551" spans="4:21" ht="15">
      <c r="D551"/>
      <c r="E551"/>
      <c r="L551"/>
      <c r="M551"/>
      <c r="T551"/>
      <c r="U551"/>
    </row>
    <row r="552" spans="4:21" ht="15">
      <c r="D552"/>
      <c r="E552"/>
      <c r="L552"/>
      <c r="M552"/>
      <c r="T552"/>
      <c r="U552"/>
    </row>
    <row r="553" spans="4:21" ht="15">
      <c r="D553"/>
      <c r="E553"/>
      <c r="L553"/>
      <c r="M553"/>
      <c r="T553"/>
      <c r="U553"/>
    </row>
    <row r="554" spans="4:21" ht="15">
      <c r="D554"/>
      <c r="E554"/>
      <c r="L554"/>
      <c r="M554"/>
      <c r="T554"/>
      <c r="U554"/>
    </row>
    <row r="555" spans="4:21" ht="15">
      <c r="D555"/>
      <c r="E555"/>
      <c r="L555"/>
      <c r="M555"/>
      <c r="T555"/>
      <c r="U555"/>
    </row>
    <row r="556" spans="4:21" ht="15">
      <c r="D556"/>
      <c r="E556"/>
      <c r="L556"/>
      <c r="M556"/>
      <c r="T556"/>
      <c r="U556"/>
    </row>
    <row r="557" spans="4:21" ht="15">
      <c r="D557"/>
      <c r="E557"/>
      <c r="L557"/>
      <c r="M557"/>
      <c r="T557"/>
      <c r="U557"/>
    </row>
    <row r="558" spans="4:21" ht="15">
      <c r="D558"/>
      <c r="E558"/>
      <c r="L558"/>
      <c r="M558"/>
      <c r="T558"/>
      <c r="U558"/>
    </row>
    <row r="559" spans="4:21" ht="15">
      <c r="D559"/>
      <c r="E559"/>
      <c r="L559"/>
      <c r="M559"/>
      <c r="T559"/>
      <c r="U559"/>
    </row>
    <row r="560" spans="4:21" ht="15">
      <c r="D560"/>
      <c r="E560"/>
      <c r="L560"/>
      <c r="M560"/>
      <c r="T560"/>
      <c r="U560"/>
    </row>
    <row r="561" spans="4:21" ht="15">
      <c r="D561"/>
      <c r="E561"/>
      <c r="L561"/>
      <c r="M561"/>
      <c r="T561"/>
      <c r="U561"/>
    </row>
    <row r="562" spans="4:21" ht="15">
      <c r="D562"/>
      <c r="E562"/>
      <c r="L562"/>
      <c r="M562"/>
      <c r="T562"/>
      <c r="U562"/>
    </row>
    <row r="563" spans="4:21" ht="15">
      <c r="D563"/>
      <c r="E563"/>
      <c r="L563"/>
      <c r="M563"/>
      <c r="T563"/>
      <c r="U563"/>
    </row>
    <row r="564" spans="4:21" ht="15">
      <c r="D564"/>
      <c r="E564"/>
      <c r="L564"/>
      <c r="M564"/>
      <c r="T564"/>
      <c r="U564"/>
    </row>
    <row r="565" spans="4:21" ht="15">
      <c r="D565"/>
      <c r="E565"/>
      <c r="L565"/>
      <c r="M565"/>
      <c r="T565"/>
      <c r="U565"/>
    </row>
    <row r="566" spans="4:21" ht="15">
      <c r="D566"/>
      <c r="E566"/>
      <c r="L566"/>
      <c r="M566"/>
      <c r="T566"/>
      <c r="U566"/>
    </row>
    <row r="567" spans="4:21" ht="15">
      <c r="D567"/>
      <c r="E567"/>
      <c r="L567"/>
      <c r="M567"/>
      <c r="T567"/>
      <c r="U567"/>
    </row>
    <row r="568" spans="4:21" ht="15">
      <c r="D568"/>
      <c r="E568"/>
      <c r="L568"/>
      <c r="M568"/>
      <c r="T568"/>
      <c r="U568"/>
    </row>
    <row r="569" spans="4:21" ht="15">
      <c r="D569"/>
      <c r="E569"/>
      <c r="L569"/>
      <c r="M569"/>
      <c r="T569"/>
      <c r="U569"/>
    </row>
    <row r="570" spans="4:21" ht="15">
      <c r="D570"/>
      <c r="E570"/>
      <c r="L570"/>
      <c r="M570"/>
      <c r="T570"/>
      <c r="U570"/>
    </row>
    <row r="571" spans="4:21" ht="15">
      <c r="D571"/>
      <c r="E571"/>
      <c r="L571"/>
      <c r="M571"/>
      <c r="T571"/>
      <c r="U571"/>
    </row>
    <row r="572" spans="4:21" ht="15">
      <c r="D572"/>
      <c r="E572"/>
      <c r="L572"/>
      <c r="M572"/>
      <c r="T572"/>
      <c r="U572"/>
    </row>
    <row r="573" spans="4:21" ht="15">
      <c r="D573"/>
      <c r="E573"/>
      <c r="L573"/>
      <c r="M573"/>
      <c r="T573"/>
      <c r="U573"/>
    </row>
    <row r="574" spans="4:21" ht="15">
      <c r="D574"/>
      <c r="E574"/>
      <c r="L574"/>
      <c r="M574"/>
      <c r="T574"/>
      <c r="U574"/>
    </row>
    <row r="575" spans="4:21" ht="15">
      <c r="D575"/>
      <c r="E575"/>
      <c r="L575"/>
      <c r="M575"/>
      <c r="T575"/>
      <c r="U575"/>
    </row>
    <row r="576" spans="4:21" ht="15">
      <c r="D576"/>
      <c r="E576"/>
      <c r="L576"/>
      <c r="M576"/>
      <c r="T576"/>
      <c r="U576"/>
    </row>
    <row r="577" spans="4:21" ht="15">
      <c r="D577"/>
      <c r="E577"/>
      <c r="L577"/>
      <c r="M577"/>
      <c r="T577"/>
      <c r="U577"/>
    </row>
    <row r="578" spans="4:21" ht="15">
      <c r="D578"/>
      <c r="E578"/>
      <c r="L578"/>
      <c r="M578"/>
      <c r="T578"/>
      <c r="U578"/>
    </row>
    <row r="579" spans="4:21" ht="15">
      <c r="D579"/>
      <c r="E579"/>
      <c r="L579"/>
      <c r="M579"/>
      <c r="T579"/>
      <c r="U579"/>
    </row>
    <row r="580" spans="4:21" ht="15">
      <c r="D580"/>
      <c r="E580"/>
      <c r="L580"/>
      <c r="M580"/>
      <c r="T580"/>
      <c r="U580"/>
    </row>
    <row r="581" spans="4:21" ht="15">
      <c r="D581"/>
      <c r="E581"/>
      <c r="L581"/>
      <c r="M581"/>
      <c r="T581"/>
      <c r="U581"/>
    </row>
    <row r="582" spans="4:21" ht="15">
      <c r="D582"/>
      <c r="E582"/>
      <c r="L582"/>
      <c r="M582"/>
      <c r="T582"/>
      <c r="U582"/>
    </row>
    <row r="583" spans="4:21" ht="15">
      <c r="D583"/>
      <c r="E583"/>
      <c r="L583"/>
      <c r="M583"/>
      <c r="T583"/>
      <c r="U583"/>
    </row>
    <row r="584" spans="4:21" ht="15">
      <c r="D584"/>
      <c r="E584"/>
      <c r="L584"/>
      <c r="M584"/>
      <c r="T584"/>
      <c r="U584"/>
    </row>
    <row r="585" spans="4:21" ht="15">
      <c r="D585"/>
      <c r="E585"/>
      <c r="L585"/>
      <c r="M585"/>
      <c r="T585"/>
      <c r="U585"/>
    </row>
    <row r="586" spans="4:21" ht="15">
      <c r="D586"/>
      <c r="E586"/>
      <c r="L586"/>
      <c r="M586"/>
      <c r="T586"/>
      <c r="U586"/>
    </row>
    <row r="587" spans="4:21" ht="15">
      <c r="D587"/>
      <c r="E587"/>
      <c r="L587"/>
      <c r="M587"/>
      <c r="T587"/>
      <c r="U587"/>
    </row>
    <row r="588" spans="4:21" ht="15">
      <c r="D588"/>
      <c r="E588"/>
      <c r="L588"/>
      <c r="M588"/>
      <c r="T588"/>
      <c r="U588"/>
    </row>
    <row r="589" spans="4:21" ht="15">
      <c r="D589"/>
      <c r="E589"/>
      <c r="L589"/>
      <c r="M589"/>
      <c r="T589"/>
      <c r="U589"/>
    </row>
    <row r="590" spans="4:21" ht="15">
      <c r="D590"/>
      <c r="E590"/>
      <c r="L590"/>
      <c r="M590"/>
      <c r="T590"/>
      <c r="U590"/>
    </row>
    <row r="591" spans="4:21" ht="15">
      <c r="D591"/>
      <c r="E591"/>
      <c r="L591"/>
      <c r="M591"/>
      <c r="T591"/>
      <c r="U591"/>
    </row>
    <row r="592" spans="4:21" ht="15">
      <c r="D592"/>
      <c r="E592"/>
      <c r="L592"/>
      <c r="M592"/>
      <c r="T592"/>
      <c r="U592"/>
    </row>
    <row r="593" spans="4:21" ht="15">
      <c r="D593"/>
      <c r="E593"/>
      <c r="L593"/>
      <c r="M593"/>
      <c r="T593"/>
      <c r="U593"/>
    </row>
    <row r="594" spans="4:21" ht="15">
      <c r="D594"/>
      <c r="E594"/>
      <c r="L594"/>
      <c r="M594"/>
      <c r="T594"/>
      <c r="U594"/>
    </row>
    <row r="595" spans="4:21" ht="15">
      <c r="D595"/>
      <c r="E595"/>
      <c r="L595"/>
      <c r="M595"/>
      <c r="T595"/>
      <c r="U595"/>
    </row>
    <row r="596" spans="4:21" ht="15">
      <c r="D596"/>
      <c r="E596"/>
      <c r="L596"/>
      <c r="M596"/>
      <c r="T596"/>
      <c r="U596"/>
    </row>
    <row r="597" spans="4:21" ht="15">
      <c r="D597"/>
      <c r="E597"/>
      <c r="L597"/>
      <c r="M597"/>
      <c r="T597"/>
      <c r="U597"/>
    </row>
    <row r="598" spans="4:21" ht="15">
      <c r="D598"/>
      <c r="E598"/>
      <c r="L598"/>
      <c r="M598"/>
      <c r="T598"/>
      <c r="U598"/>
    </row>
    <row r="599" spans="4:21" ht="15">
      <c r="D599"/>
      <c r="E599"/>
      <c r="L599"/>
      <c r="M599"/>
      <c r="T599"/>
      <c r="U599"/>
    </row>
    <row r="600" spans="4:21" ht="15">
      <c r="D600"/>
      <c r="E600"/>
      <c r="L600"/>
      <c r="M600"/>
      <c r="T600"/>
      <c r="U600"/>
    </row>
    <row r="601" spans="4:21" ht="15">
      <c r="D601"/>
      <c r="E601"/>
      <c r="L601"/>
      <c r="M601"/>
      <c r="T601"/>
      <c r="U601"/>
    </row>
    <row r="602" spans="4:21" ht="15">
      <c r="D602"/>
      <c r="E602"/>
      <c r="L602"/>
      <c r="M602"/>
      <c r="T602"/>
      <c r="U602"/>
    </row>
    <row r="603" spans="4:21" ht="15">
      <c r="D603"/>
      <c r="E603"/>
      <c r="L603"/>
      <c r="M603"/>
      <c r="T603"/>
      <c r="U603"/>
    </row>
    <row r="604" spans="4:21" ht="15">
      <c r="D604"/>
      <c r="E604"/>
      <c r="L604"/>
      <c r="M604"/>
      <c r="T604"/>
      <c r="U604"/>
    </row>
    <row r="605" spans="4:21" ht="15">
      <c r="D605"/>
      <c r="E605"/>
      <c r="L605"/>
      <c r="M605"/>
      <c r="T605"/>
      <c r="U605"/>
    </row>
    <row r="606" spans="4:21" ht="15">
      <c r="D606"/>
      <c r="E606"/>
      <c r="L606"/>
      <c r="M606"/>
      <c r="T606"/>
      <c r="U606"/>
    </row>
    <row r="607" spans="4:21" ht="15">
      <c r="D607"/>
      <c r="E607"/>
      <c r="L607"/>
      <c r="M607"/>
      <c r="T607"/>
      <c r="U607"/>
    </row>
    <row r="608" spans="4:21" ht="15">
      <c r="D608"/>
      <c r="E608"/>
      <c r="L608"/>
      <c r="M608"/>
      <c r="T608"/>
      <c r="U608"/>
    </row>
    <row r="609" spans="4:21" ht="15">
      <c r="D609"/>
      <c r="E609"/>
      <c r="L609"/>
      <c r="M609"/>
      <c r="T609"/>
      <c r="U609"/>
    </row>
    <row r="610" spans="4:21" ht="15">
      <c r="D610"/>
      <c r="E610"/>
      <c r="L610"/>
      <c r="M610"/>
      <c r="T610"/>
      <c r="U610"/>
    </row>
    <row r="611" spans="4:21" ht="15">
      <c r="D611"/>
      <c r="E611"/>
      <c r="L611"/>
      <c r="M611"/>
      <c r="T611"/>
      <c r="U611"/>
    </row>
    <row r="612" spans="4:21" ht="15">
      <c r="D612"/>
      <c r="E612"/>
      <c r="L612"/>
      <c r="M612"/>
      <c r="T612"/>
      <c r="U612"/>
    </row>
    <row r="613" spans="4:21" ht="15">
      <c r="D613"/>
      <c r="E613"/>
      <c r="L613"/>
      <c r="M613"/>
      <c r="T613"/>
      <c r="U613"/>
    </row>
    <row r="614" spans="4:21" ht="15">
      <c r="D614"/>
      <c r="E614"/>
      <c r="L614"/>
      <c r="M614"/>
      <c r="T614"/>
      <c r="U614"/>
    </row>
    <row r="615" spans="4:21" ht="15">
      <c r="D615"/>
      <c r="E615"/>
      <c r="L615"/>
      <c r="M615"/>
      <c r="T615"/>
      <c r="U615"/>
    </row>
    <row r="616" spans="4:21" ht="15">
      <c r="D616"/>
      <c r="E616"/>
      <c r="L616"/>
      <c r="M616"/>
      <c r="T616"/>
      <c r="U616"/>
    </row>
    <row r="617" spans="4:21" ht="15">
      <c r="D617"/>
      <c r="E617"/>
      <c r="L617"/>
      <c r="M617"/>
      <c r="T617"/>
      <c r="U617"/>
    </row>
    <row r="618" spans="4:21" ht="15">
      <c r="D618"/>
      <c r="E618"/>
      <c r="L618"/>
      <c r="M618"/>
      <c r="T618"/>
      <c r="U618"/>
    </row>
    <row r="619" spans="4:21" ht="15">
      <c r="D619"/>
      <c r="E619"/>
      <c r="L619"/>
      <c r="M619"/>
      <c r="T619"/>
      <c r="U619"/>
    </row>
    <row r="620" spans="4:21" ht="15">
      <c r="D620"/>
      <c r="E620"/>
      <c r="L620"/>
      <c r="M620"/>
      <c r="T620"/>
      <c r="U620"/>
    </row>
    <row r="621" spans="4:21" ht="15">
      <c r="D621"/>
      <c r="E621"/>
      <c r="L621"/>
      <c r="M621"/>
      <c r="T621"/>
      <c r="U621"/>
    </row>
    <row r="622" spans="4:21" ht="15">
      <c r="D622"/>
      <c r="E622"/>
      <c r="L622"/>
      <c r="M622"/>
      <c r="T622"/>
      <c r="U622"/>
    </row>
    <row r="623" spans="4:21" ht="15">
      <c r="D623"/>
      <c r="E623"/>
      <c r="L623"/>
      <c r="M623"/>
      <c r="T623"/>
      <c r="U623"/>
    </row>
    <row r="624" spans="4:21" ht="15">
      <c r="D624"/>
      <c r="E624"/>
      <c r="L624"/>
      <c r="M624"/>
      <c r="T624"/>
      <c r="U624"/>
    </row>
    <row r="625" spans="4:21" ht="15">
      <c r="D625"/>
      <c r="E625"/>
      <c r="L625"/>
      <c r="M625"/>
      <c r="T625"/>
      <c r="U625"/>
    </row>
    <row r="626" spans="4:21" ht="15">
      <c r="D626"/>
      <c r="E626"/>
      <c r="L626"/>
      <c r="M626"/>
      <c r="T626"/>
      <c r="U626"/>
    </row>
    <row r="627" spans="4:21" ht="15">
      <c r="D627"/>
      <c r="E627"/>
      <c r="L627"/>
      <c r="M627"/>
      <c r="T627"/>
      <c r="U627"/>
    </row>
    <row r="628" spans="4:21" ht="15">
      <c r="D628"/>
      <c r="E628"/>
      <c r="L628"/>
      <c r="M628"/>
      <c r="T628"/>
      <c r="U628"/>
    </row>
    <row r="629" spans="4:21" ht="15">
      <c r="D629"/>
      <c r="E629"/>
      <c r="L629"/>
      <c r="M629"/>
      <c r="T629"/>
      <c r="U629"/>
    </row>
    <row r="630" spans="4:21" ht="15">
      <c r="D630"/>
      <c r="E630"/>
      <c r="L630"/>
      <c r="M630"/>
      <c r="T630"/>
      <c r="U630"/>
    </row>
    <row r="631" spans="4:21" ht="15">
      <c r="D631"/>
      <c r="E631"/>
      <c r="L631"/>
      <c r="M631"/>
      <c r="T631"/>
      <c r="U631"/>
    </row>
    <row r="632" spans="4:21" ht="15">
      <c r="D632"/>
      <c r="E632"/>
      <c r="L632"/>
      <c r="M632"/>
      <c r="T632"/>
      <c r="U632"/>
    </row>
    <row r="633" spans="4:21" ht="15">
      <c r="D633"/>
      <c r="E633"/>
      <c r="L633"/>
      <c r="M633"/>
      <c r="T633"/>
      <c r="U633"/>
    </row>
    <row r="634" spans="4:21" ht="15">
      <c r="D634"/>
      <c r="E634"/>
      <c r="L634"/>
      <c r="M634"/>
      <c r="T634"/>
      <c r="U634"/>
    </row>
    <row r="635" spans="4:21" ht="15">
      <c r="D635"/>
      <c r="E635"/>
      <c r="L635"/>
      <c r="M635"/>
      <c r="T635"/>
      <c r="U635"/>
    </row>
    <row r="636" spans="4:21" ht="15">
      <c r="D636"/>
      <c r="E636"/>
      <c r="L636"/>
      <c r="M636"/>
      <c r="T636"/>
      <c r="U636"/>
    </row>
    <row r="637" spans="4:21" ht="15">
      <c r="D637"/>
      <c r="E637"/>
      <c r="L637"/>
      <c r="M637"/>
      <c r="T637"/>
      <c r="U637"/>
    </row>
    <row r="638" spans="4:21" ht="15">
      <c r="D638"/>
      <c r="E638"/>
      <c r="L638"/>
      <c r="M638"/>
      <c r="T638"/>
      <c r="U638"/>
    </row>
    <row r="639" spans="4:21" ht="15">
      <c r="D639"/>
      <c r="E639"/>
      <c r="L639"/>
      <c r="M639"/>
      <c r="T639"/>
      <c r="U639"/>
    </row>
    <row r="640" spans="4:21" ht="15">
      <c r="D640"/>
      <c r="E640"/>
      <c r="L640"/>
      <c r="M640"/>
      <c r="T640"/>
      <c r="U640"/>
    </row>
    <row r="641" spans="4:21" ht="15">
      <c r="D641"/>
      <c r="E641"/>
      <c r="L641"/>
      <c r="M641"/>
      <c r="T641"/>
      <c r="U641"/>
    </row>
    <row r="642" spans="4:21" ht="15">
      <c r="D642"/>
      <c r="E642"/>
      <c r="L642"/>
      <c r="M642"/>
      <c r="T642"/>
      <c r="U642"/>
    </row>
    <row r="643" spans="4:21" ht="15">
      <c r="D643"/>
      <c r="E643"/>
      <c r="L643"/>
      <c r="M643"/>
      <c r="T643"/>
      <c r="U643"/>
    </row>
    <row r="644" spans="4:21" ht="15">
      <c r="D644"/>
      <c r="E644"/>
      <c r="L644"/>
      <c r="M644"/>
      <c r="T644"/>
      <c r="U644"/>
    </row>
    <row r="645" spans="4:21" ht="15">
      <c r="D645"/>
      <c r="E645"/>
      <c r="L645"/>
      <c r="M645"/>
      <c r="T645"/>
      <c r="U645"/>
    </row>
    <row r="646" spans="4:21" ht="15">
      <c r="D646"/>
      <c r="E646"/>
      <c r="L646"/>
      <c r="M646"/>
      <c r="T646"/>
      <c r="U646"/>
    </row>
    <row r="647" spans="4:21" ht="15">
      <c r="D647"/>
      <c r="E647"/>
      <c r="L647"/>
      <c r="M647"/>
      <c r="T647"/>
      <c r="U647"/>
    </row>
    <row r="648" spans="4:21" ht="15">
      <c r="D648"/>
      <c r="E648"/>
      <c r="L648"/>
      <c r="M648"/>
      <c r="T648"/>
      <c r="U648"/>
    </row>
    <row r="649" spans="4:21" ht="15">
      <c r="D649"/>
      <c r="E649"/>
      <c r="L649"/>
      <c r="M649"/>
      <c r="T649"/>
      <c r="U649"/>
    </row>
    <row r="650" spans="4:21" ht="15">
      <c r="D650"/>
      <c r="E650"/>
      <c r="L650"/>
      <c r="M650"/>
      <c r="T650"/>
      <c r="U650"/>
    </row>
    <row r="651" spans="4:21" ht="15">
      <c r="D651"/>
      <c r="E651"/>
      <c r="L651"/>
      <c r="M651"/>
      <c r="T651"/>
      <c r="U651"/>
    </row>
    <row r="652" spans="4:21" ht="15">
      <c r="D652"/>
      <c r="E652"/>
      <c r="L652"/>
      <c r="M652"/>
      <c r="T652"/>
      <c r="U652"/>
    </row>
    <row r="653" spans="4:21" ht="15">
      <c r="D653"/>
      <c r="E653"/>
      <c r="L653"/>
      <c r="M653"/>
      <c r="T653"/>
      <c r="U653"/>
    </row>
    <row r="654" spans="4:21" ht="15">
      <c r="D654"/>
      <c r="E654"/>
      <c r="L654"/>
      <c r="M654"/>
      <c r="T654"/>
      <c r="U654"/>
    </row>
    <row r="655" spans="4:21" ht="15">
      <c r="D655"/>
      <c r="E655"/>
      <c r="L655"/>
      <c r="M655"/>
      <c r="T655"/>
      <c r="U655"/>
    </row>
    <row r="656" spans="4:21" ht="15">
      <c r="D656"/>
      <c r="E656"/>
      <c r="L656"/>
      <c r="M656"/>
      <c r="T656"/>
      <c r="U656"/>
    </row>
    <row r="657" spans="4:21" ht="15">
      <c r="D657"/>
      <c r="E657"/>
      <c r="L657"/>
      <c r="M657"/>
      <c r="T657"/>
      <c r="U657"/>
    </row>
    <row r="658" spans="4:21" ht="15">
      <c r="D658"/>
      <c r="E658"/>
      <c r="L658"/>
      <c r="M658"/>
      <c r="T658"/>
      <c r="U658"/>
    </row>
    <row r="659" spans="4:21" ht="15">
      <c r="D659"/>
      <c r="E659"/>
      <c r="L659"/>
      <c r="M659"/>
      <c r="T659"/>
      <c r="U659"/>
    </row>
    <row r="660" spans="4:21" ht="15">
      <c r="D660"/>
      <c r="E660"/>
      <c r="L660"/>
      <c r="M660"/>
      <c r="T660"/>
      <c r="U660"/>
    </row>
    <row r="661" spans="4:21" ht="15">
      <c r="D661"/>
      <c r="E661"/>
      <c r="L661"/>
      <c r="M661"/>
      <c r="T661"/>
      <c r="U661"/>
    </row>
    <row r="662" spans="4:21" ht="15">
      <c r="D662"/>
      <c r="E662"/>
      <c r="L662"/>
      <c r="M662"/>
      <c r="T662"/>
      <c r="U662"/>
    </row>
    <row r="663" spans="4:21" ht="15">
      <c r="D663"/>
      <c r="E663"/>
      <c r="L663"/>
      <c r="M663"/>
      <c r="T663"/>
      <c r="U663"/>
    </row>
    <row r="664" spans="4:21" ht="15">
      <c r="D664"/>
      <c r="E664"/>
      <c r="L664"/>
      <c r="M664"/>
      <c r="T664"/>
      <c r="U664"/>
    </row>
    <row r="665" spans="4:21" ht="15">
      <c r="D665"/>
      <c r="E665"/>
      <c r="L665"/>
      <c r="M665"/>
      <c r="T665"/>
      <c r="U665"/>
    </row>
    <row r="666" spans="4:21" ht="15">
      <c r="D666"/>
      <c r="E666"/>
      <c r="L666"/>
      <c r="M666"/>
      <c r="T666"/>
      <c r="U666"/>
    </row>
    <row r="667" spans="4:21" ht="15">
      <c r="D667"/>
      <c r="E667"/>
      <c r="L667"/>
      <c r="M667"/>
      <c r="T667"/>
      <c r="U667"/>
    </row>
    <row r="668" spans="4:21" ht="15">
      <c r="D668"/>
      <c r="E668"/>
      <c r="L668"/>
      <c r="M668"/>
      <c r="T668"/>
      <c r="U668"/>
    </row>
    <row r="669" spans="4:21" ht="15">
      <c r="D669"/>
      <c r="E669"/>
      <c r="L669"/>
      <c r="M669"/>
      <c r="T669"/>
      <c r="U669"/>
    </row>
    <row r="670" spans="4:21" ht="15">
      <c r="D670"/>
      <c r="E670"/>
      <c r="L670"/>
      <c r="M670"/>
      <c r="T670"/>
      <c r="U670"/>
    </row>
    <row r="671" spans="4:21" ht="15">
      <c r="D671"/>
      <c r="E671"/>
      <c r="L671"/>
      <c r="M671"/>
      <c r="T671"/>
      <c r="U671"/>
    </row>
    <row r="672" spans="4:21" ht="15">
      <c r="D672"/>
      <c r="E672"/>
      <c r="L672"/>
      <c r="M672"/>
      <c r="T672"/>
      <c r="U672"/>
    </row>
    <row r="673" spans="4:21" ht="15">
      <c r="D673"/>
      <c r="E673"/>
      <c r="L673"/>
      <c r="M673"/>
      <c r="T673"/>
      <c r="U673"/>
    </row>
    <row r="674" spans="4:21" ht="15">
      <c r="D674"/>
      <c r="E674"/>
      <c r="L674"/>
      <c r="M674"/>
      <c r="T674"/>
      <c r="U674"/>
    </row>
    <row r="675" spans="4:21" ht="15">
      <c r="D675"/>
      <c r="E675"/>
      <c r="L675"/>
      <c r="M675"/>
      <c r="T675"/>
      <c r="U675"/>
    </row>
    <row r="676" spans="4:21" ht="15">
      <c r="D676"/>
      <c r="E676"/>
      <c r="L676"/>
      <c r="M676"/>
      <c r="T676"/>
      <c r="U676"/>
    </row>
    <row r="677" spans="4:21" ht="15">
      <c r="D677"/>
      <c r="E677"/>
      <c r="L677"/>
      <c r="M677"/>
      <c r="T677"/>
      <c r="U677"/>
    </row>
    <row r="678" spans="4:21" ht="15">
      <c r="D678"/>
      <c r="E678"/>
      <c r="L678"/>
      <c r="M678"/>
      <c r="T678"/>
      <c r="U678"/>
    </row>
    <row r="679" spans="4:21" ht="15">
      <c r="D679"/>
      <c r="E679"/>
      <c r="L679"/>
      <c r="M679"/>
      <c r="T679"/>
      <c r="U679"/>
    </row>
    <row r="680" spans="4:21" ht="15">
      <c r="D680"/>
      <c r="E680"/>
      <c r="L680"/>
      <c r="M680"/>
      <c r="T680"/>
      <c r="U680"/>
    </row>
    <row r="681" spans="4:21" ht="15">
      <c r="D681"/>
      <c r="E681"/>
      <c r="L681"/>
      <c r="M681"/>
      <c r="T681"/>
      <c r="U681"/>
    </row>
    <row r="682" spans="4:21" ht="15">
      <c r="D682"/>
      <c r="E682"/>
      <c r="L682"/>
      <c r="M682"/>
      <c r="T682"/>
      <c r="U682"/>
    </row>
    <row r="683" spans="4:21" ht="15">
      <c r="D683"/>
      <c r="E683"/>
      <c r="L683"/>
      <c r="M683"/>
      <c r="T683"/>
      <c r="U683"/>
    </row>
    <row r="684" spans="4:21" ht="15">
      <c r="D684"/>
      <c r="E684"/>
      <c r="L684"/>
      <c r="M684"/>
      <c r="T684"/>
      <c r="U684"/>
    </row>
    <row r="685" spans="4:21" ht="15">
      <c r="D685"/>
      <c r="E685"/>
      <c r="L685"/>
      <c r="M685"/>
      <c r="T685"/>
      <c r="U685"/>
    </row>
    <row r="686" spans="4:21" ht="15">
      <c r="D686"/>
      <c r="E686"/>
      <c r="L686"/>
      <c r="M686"/>
      <c r="T686"/>
      <c r="U686"/>
    </row>
    <row r="687" spans="4:21" ht="15">
      <c r="D687"/>
      <c r="E687"/>
      <c r="L687"/>
      <c r="M687"/>
      <c r="T687"/>
      <c r="U687"/>
    </row>
    <row r="688" spans="4:21" ht="15">
      <c r="D688"/>
      <c r="E688"/>
      <c r="L688"/>
      <c r="M688"/>
      <c r="T688"/>
      <c r="U688"/>
    </row>
    <row r="689" spans="4:21" ht="15">
      <c r="D689"/>
      <c r="E689"/>
      <c r="L689"/>
      <c r="M689"/>
      <c r="T689"/>
      <c r="U689"/>
    </row>
    <row r="690" spans="4:21" ht="15">
      <c r="D690"/>
      <c r="E690"/>
      <c r="L690"/>
      <c r="M690"/>
      <c r="T690"/>
      <c r="U690"/>
    </row>
    <row r="691" spans="4:21" ht="15">
      <c r="D691"/>
      <c r="E691"/>
      <c r="L691"/>
      <c r="M691"/>
      <c r="T691"/>
      <c r="U691"/>
    </row>
    <row r="692" spans="4:21" ht="15">
      <c r="D692"/>
      <c r="E692"/>
      <c r="L692"/>
      <c r="M692"/>
      <c r="T692"/>
      <c r="U692"/>
    </row>
    <row r="693" spans="4:21" ht="15">
      <c r="D693"/>
      <c r="E693"/>
      <c r="L693"/>
      <c r="M693"/>
      <c r="T693"/>
      <c r="U693"/>
    </row>
    <row r="694" spans="4:21" ht="15">
      <c r="D694"/>
      <c r="E694"/>
      <c r="L694"/>
      <c r="M694"/>
      <c r="T694"/>
      <c r="U694"/>
    </row>
    <row r="695" spans="4:21" ht="15">
      <c r="D695"/>
      <c r="E695"/>
      <c r="L695"/>
      <c r="M695"/>
      <c r="T695"/>
      <c r="U695"/>
    </row>
    <row r="696" spans="4:21" ht="15">
      <c r="D696"/>
      <c r="E696"/>
      <c r="L696"/>
      <c r="M696"/>
      <c r="T696"/>
      <c r="U696"/>
    </row>
    <row r="697" spans="4:21" ht="15">
      <c r="D697"/>
      <c r="E697"/>
      <c r="L697"/>
      <c r="M697"/>
      <c r="T697"/>
      <c r="U697"/>
    </row>
    <row r="698" spans="4:21" ht="15">
      <c r="D698"/>
      <c r="E698"/>
      <c r="L698"/>
      <c r="M698"/>
      <c r="T698"/>
      <c r="U698"/>
    </row>
    <row r="699" spans="4:21" ht="15">
      <c r="D699"/>
      <c r="E699"/>
      <c r="L699"/>
      <c r="M699"/>
      <c r="T699"/>
      <c r="U699"/>
    </row>
    <row r="700" spans="4:21" ht="15">
      <c r="D700"/>
      <c r="E700"/>
      <c r="L700"/>
      <c r="M700"/>
      <c r="T700"/>
      <c r="U700"/>
    </row>
    <row r="701" spans="4:21" ht="15">
      <c r="D701"/>
      <c r="E701"/>
      <c r="L701"/>
      <c r="M701"/>
      <c r="T701"/>
      <c r="U701"/>
    </row>
    <row r="702" spans="4:21" ht="15">
      <c r="D702"/>
      <c r="E702"/>
      <c r="L702"/>
      <c r="M702"/>
      <c r="T702"/>
      <c r="U702"/>
    </row>
    <row r="703" spans="4:21" ht="15">
      <c r="D703"/>
      <c r="E703"/>
      <c r="L703"/>
      <c r="M703"/>
      <c r="T703"/>
      <c r="U703"/>
    </row>
    <row r="704" spans="4:21" ht="15">
      <c r="D704"/>
      <c r="E704"/>
      <c r="L704"/>
      <c r="M704"/>
      <c r="T704"/>
      <c r="U704"/>
    </row>
    <row r="705" spans="4:21" ht="15">
      <c r="D705"/>
      <c r="E705"/>
      <c r="L705"/>
      <c r="M705"/>
      <c r="T705"/>
      <c r="U705"/>
    </row>
    <row r="706" spans="4:21" ht="15">
      <c r="D706"/>
      <c r="E706"/>
      <c r="L706"/>
      <c r="M706"/>
      <c r="T706"/>
      <c r="U706"/>
    </row>
    <row r="707" spans="4:21" ht="15">
      <c r="D707"/>
      <c r="E707"/>
      <c r="L707"/>
      <c r="M707"/>
      <c r="T707"/>
      <c r="U707"/>
    </row>
    <row r="708" spans="4:21" ht="15">
      <c r="D708"/>
      <c r="E708"/>
      <c r="L708"/>
      <c r="M708"/>
      <c r="T708"/>
      <c r="U708"/>
    </row>
    <row r="709" spans="4:21" ht="15">
      <c r="D709"/>
      <c r="E709"/>
      <c r="L709"/>
      <c r="M709"/>
      <c r="T709"/>
      <c r="U709"/>
    </row>
    <row r="710" spans="4:21" ht="15">
      <c r="D710"/>
      <c r="E710"/>
      <c r="L710"/>
      <c r="M710"/>
      <c r="T710"/>
      <c r="U710"/>
    </row>
    <row r="711" spans="4:21" ht="15">
      <c r="D711"/>
      <c r="E711"/>
      <c r="L711"/>
      <c r="M711"/>
      <c r="T711"/>
      <c r="U711"/>
    </row>
    <row r="712" spans="4:21" ht="15">
      <c r="D712"/>
      <c r="E712"/>
      <c r="L712"/>
      <c r="M712"/>
      <c r="T712"/>
      <c r="U712"/>
    </row>
    <row r="713" spans="4:21" ht="15">
      <c r="D713"/>
      <c r="E713"/>
      <c r="L713"/>
      <c r="M713"/>
      <c r="T713"/>
      <c r="U713"/>
    </row>
    <row r="714" spans="4:21" ht="15">
      <c r="D714"/>
      <c r="E714"/>
      <c r="L714"/>
      <c r="M714"/>
      <c r="T714"/>
      <c r="U714"/>
    </row>
    <row r="715" spans="4:21" ht="15">
      <c r="D715"/>
      <c r="E715"/>
      <c r="L715"/>
      <c r="M715"/>
      <c r="T715"/>
      <c r="U715"/>
    </row>
    <row r="716" spans="4:21" ht="15">
      <c r="D716"/>
      <c r="E716"/>
      <c r="L716"/>
      <c r="M716"/>
      <c r="T716"/>
      <c r="U716"/>
    </row>
    <row r="717" spans="4:21" ht="15">
      <c r="D717"/>
      <c r="E717"/>
      <c r="L717"/>
      <c r="M717"/>
      <c r="T717"/>
      <c r="U717"/>
    </row>
    <row r="718" spans="4:21" ht="15">
      <c r="D718"/>
      <c r="E718"/>
      <c r="L718"/>
      <c r="M718"/>
      <c r="T718"/>
      <c r="U718"/>
    </row>
    <row r="719" spans="4:21" ht="15">
      <c r="D719"/>
      <c r="E719"/>
      <c r="L719"/>
      <c r="M719"/>
      <c r="T719"/>
      <c r="U719"/>
    </row>
    <row r="720" spans="4:21" ht="15">
      <c r="D720"/>
      <c r="E720"/>
      <c r="L720"/>
      <c r="M720"/>
      <c r="T720"/>
      <c r="U720"/>
    </row>
    <row r="721" spans="4:21" ht="15">
      <c r="D721"/>
      <c r="E721"/>
      <c r="L721"/>
      <c r="M721"/>
      <c r="T721"/>
      <c r="U721"/>
    </row>
    <row r="722" spans="4:21" ht="15">
      <c r="D722"/>
      <c r="E722"/>
      <c r="L722"/>
      <c r="M722"/>
      <c r="T722"/>
      <c r="U722"/>
    </row>
    <row r="723" spans="4:21" ht="15">
      <c r="D723"/>
      <c r="E723"/>
      <c r="L723"/>
      <c r="M723"/>
      <c r="T723"/>
      <c r="U723"/>
    </row>
    <row r="724" spans="4:21" ht="15">
      <c r="D724"/>
      <c r="E724"/>
      <c r="L724"/>
      <c r="M724"/>
      <c r="T724"/>
      <c r="U724"/>
    </row>
    <row r="725" spans="4:21" ht="15">
      <c r="D725"/>
      <c r="E725"/>
      <c r="L725"/>
      <c r="M725"/>
      <c r="T725"/>
      <c r="U725"/>
    </row>
    <row r="726" spans="4:21" ht="15">
      <c r="D726"/>
      <c r="E726"/>
      <c r="L726"/>
      <c r="M726"/>
      <c r="T726"/>
      <c r="U726"/>
    </row>
    <row r="727" spans="4:21" ht="15">
      <c r="D727"/>
      <c r="E727"/>
      <c r="L727"/>
      <c r="M727"/>
      <c r="T727"/>
      <c r="U727"/>
    </row>
    <row r="728" spans="4:21" ht="15">
      <c r="D728"/>
      <c r="E728"/>
      <c r="L728"/>
      <c r="M728"/>
      <c r="T728"/>
      <c r="U728"/>
    </row>
    <row r="729" spans="4:21" ht="15">
      <c r="D729"/>
      <c r="E729"/>
      <c r="L729"/>
      <c r="M729"/>
      <c r="T729"/>
      <c r="U729"/>
    </row>
    <row r="730" spans="4:21" ht="15">
      <c r="D730"/>
      <c r="E730"/>
      <c r="L730"/>
      <c r="M730"/>
      <c r="T730"/>
      <c r="U730"/>
    </row>
    <row r="731" spans="4:21" ht="15">
      <c r="D731"/>
      <c r="E731"/>
      <c r="L731"/>
      <c r="M731"/>
      <c r="T731"/>
      <c r="U731"/>
    </row>
    <row r="732" spans="4:21" ht="15">
      <c r="D732"/>
      <c r="E732"/>
      <c r="L732"/>
      <c r="M732"/>
      <c r="T732"/>
      <c r="U732"/>
    </row>
    <row r="733" spans="4:21" ht="15">
      <c r="D733"/>
      <c r="E733"/>
      <c r="L733"/>
      <c r="M733"/>
      <c r="T733"/>
      <c r="U733"/>
    </row>
    <row r="734" spans="4:21" ht="15">
      <c r="D734"/>
      <c r="E734"/>
      <c r="L734"/>
      <c r="M734"/>
      <c r="T734"/>
      <c r="U734"/>
    </row>
    <row r="735" spans="4:21" ht="15">
      <c r="D735"/>
      <c r="E735"/>
      <c r="L735"/>
      <c r="M735"/>
      <c r="T735"/>
      <c r="U735"/>
    </row>
    <row r="736" spans="4:21" ht="15">
      <c r="D736"/>
      <c r="E736"/>
      <c r="L736"/>
      <c r="M736"/>
      <c r="T736"/>
      <c r="U736"/>
    </row>
    <row r="737" spans="4:21" ht="15">
      <c r="D737"/>
      <c r="E737"/>
      <c r="L737"/>
      <c r="M737"/>
      <c r="T737"/>
      <c r="U737"/>
    </row>
    <row r="738" spans="4:21" ht="15">
      <c r="D738"/>
      <c r="E738"/>
      <c r="L738"/>
      <c r="M738"/>
      <c r="T738"/>
      <c r="U738"/>
    </row>
    <row r="739" spans="4:21" ht="15">
      <c r="D739"/>
      <c r="E739"/>
      <c r="L739"/>
      <c r="M739"/>
      <c r="T739"/>
      <c r="U739"/>
    </row>
    <row r="740" spans="4:21" ht="15">
      <c r="D740"/>
      <c r="E740"/>
      <c r="L740"/>
      <c r="M740"/>
      <c r="T740"/>
      <c r="U740"/>
    </row>
    <row r="741" spans="4:21" ht="15">
      <c r="D741"/>
      <c r="E741"/>
      <c r="L741"/>
      <c r="M741"/>
      <c r="T741"/>
      <c r="U741"/>
    </row>
    <row r="742" spans="4:21" ht="15">
      <c r="D742"/>
      <c r="E742"/>
      <c r="L742"/>
      <c r="M742"/>
      <c r="T742"/>
      <c r="U742"/>
    </row>
    <row r="743" spans="4:21" ht="15">
      <c r="D743"/>
      <c r="E743"/>
      <c r="L743"/>
      <c r="M743"/>
      <c r="T743"/>
      <c r="U743"/>
    </row>
    <row r="744" spans="4:21" ht="15">
      <c r="D744"/>
      <c r="E744"/>
      <c r="L744"/>
      <c r="M744"/>
      <c r="T744"/>
      <c r="U744"/>
    </row>
    <row r="745" spans="4:21" ht="15">
      <c r="D745"/>
      <c r="E745"/>
      <c r="L745"/>
      <c r="M745"/>
      <c r="T745"/>
      <c r="U745"/>
    </row>
    <row r="746" spans="4:21" ht="15">
      <c r="D746"/>
      <c r="E746"/>
      <c r="L746"/>
      <c r="M746"/>
      <c r="T746"/>
      <c r="U746"/>
    </row>
    <row r="747" spans="4:21" ht="15">
      <c r="D747"/>
      <c r="E747"/>
      <c r="L747"/>
      <c r="M747"/>
      <c r="T747"/>
      <c r="U747"/>
    </row>
    <row r="748" spans="4:21" ht="15">
      <c r="D748"/>
      <c r="E748"/>
      <c r="L748"/>
      <c r="M748"/>
      <c r="T748"/>
      <c r="U748"/>
    </row>
    <row r="749" spans="4:21" ht="15">
      <c r="D749"/>
      <c r="E749"/>
      <c r="L749"/>
      <c r="M749"/>
      <c r="T749"/>
      <c r="U749"/>
    </row>
    <row r="750" spans="4:21" ht="15">
      <c r="D750"/>
      <c r="E750"/>
      <c r="L750"/>
      <c r="M750"/>
      <c r="T750"/>
      <c r="U750"/>
    </row>
    <row r="751" spans="4:21" ht="15">
      <c r="D751"/>
      <c r="E751"/>
      <c r="L751"/>
      <c r="M751"/>
      <c r="T751"/>
      <c r="U751"/>
    </row>
    <row r="752" spans="4:21" ht="15">
      <c r="D752"/>
      <c r="E752"/>
      <c r="L752"/>
      <c r="M752"/>
      <c r="T752"/>
      <c r="U752"/>
    </row>
    <row r="753" spans="4:21" ht="15">
      <c r="D753"/>
      <c r="E753"/>
      <c r="L753"/>
      <c r="M753"/>
      <c r="T753"/>
      <c r="U753"/>
    </row>
    <row r="754" spans="4:21" ht="15">
      <c r="D754"/>
      <c r="E754"/>
      <c r="L754"/>
      <c r="M754"/>
      <c r="T754"/>
      <c r="U754"/>
    </row>
    <row r="755" spans="4:21" ht="15">
      <c r="D755"/>
      <c r="E755"/>
      <c r="L755"/>
      <c r="M755"/>
      <c r="T755"/>
      <c r="U755"/>
    </row>
    <row r="756" spans="4:21" ht="15">
      <c r="D756"/>
      <c r="E756"/>
      <c r="L756"/>
      <c r="M756"/>
      <c r="T756"/>
      <c r="U756"/>
    </row>
    <row r="757" spans="4:21" ht="15">
      <c r="D757"/>
      <c r="E757"/>
      <c r="L757"/>
      <c r="M757"/>
      <c r="T757"/>
      <c r="U757"/>
    </row>
    <row r="758" spans="4:21" ht="15">
      <c r="D758"/>
      <c r="E758"/>
      <c r="L758"/>
      <c r="M758"/>
      <c r="T758"/>
      <c r="U758"/>
    </row>
    <row r="759" spans="4:21" ht="15">
      <c r="D759"/>
      <c r="E759"/>
      <c r="L759"/>
      <c r="M759"/>
      <c r="T759"/>
      <c r="U759"/>
    </row>
    <row r="760" spans="4:21" ht="15">
      <c r="D760"/>
      <c r="E760"/>
      <c r="L760"/>
      <c r="M760"/>
      <c r="T760"/>
      <c r="U760"/>
    </row>
    <row r="761" spans="4:21" ht="15">
      <c r="D761"/>
      <c r="E761"/>
      <c r="L761"/>
      <c r="M761"/>
      <c r="T761"/>
      <c r="U761"/>
    </row>
    <row r="762" spans="4:21" ht="15">
      <c r="D762"/>
      <c r="E762"/>
      <c r="L762"/>
      <c r="M762"/>
      <c r="T762"/>
      <c r="U762"/>
    </row>
    <row r="763" spans="4:21" ht="15">
      <c r="D763"/>
      <c r="E763"/>
      <c r="L763"/>
      <c r="M763"/>
      <c r="T763"/>
      <c r="U763"/>
    </row>
    <row r="764" spans="4:21" ht="15">
      <c r="D764"/>
      <c r="E764"/>
      <c r="L764"/>
      <c r="M764"/>
      <c r="T764"/>
      <c r="U764"/>
    </row>
    <row r="765" spans="4:21" ht="15">
      <c r="D765"/>
      <c r="E765"/>
      <c r="L765"/>
      <c r="M765"/>
      <c r="T765"/>
      <c r="U765"/>
    </row>
    <row r="766" spans="4:21" ht="15">
      <c r="D766"/>
      <c r="E766"/>
      <c r="L766"/>
      <c r="M766"/>
      <c r="T766"/>
      <c r="U766"/>
    </row>
    <row r="767" spans="4:21" ht="15">
      <c r="D767"/>
      <c r="E767"/>
      <c r="L767"/>
      <c r="M767"/>
      <c r="T767"/>
      <c r="U767"/>
    </row>
    <row r="768" spans="4:21" ht="15">
      <c r="D768"/>
      <c r="E768"/>
      <c r="L768"/>
      <c r="M768"/>
      <c r="T768"/>
      <c r="U768"/>
    </row>
    <row r="769" spans="4:21" ht="15">
      <c r="D769"/>
      <c r="E769"/>
      <c r="L769"/>
      <c r="M769"/>
      <c r="T769"/>
      <c r="U769"/>
    </row>
    <row r="770" spans="4:21" ht="15">
      <c r="D770"/>
      <c r="E770"/>
      <c r="L770"/>
      <c r="M770"/>
      <c r="T770"/>
      <c r="U770"/>
    </row>
    <row r="771" spans="4:21" ht="15">
      <c r="D771"/>
      <c r="E771"/>
      <c r="L771"/>
      <c r="M771"/>
      <c r="T771"/>
      <c r="U771"/>
    </row>
    <row r="772" spans="4:21" ht="15">
      <c r="D772"/>
      <c r="E772"/>
      <c r="L772"/>
      <c r="M772"/>
      <c r="T772"/>
      <c r="U772"/>
    </row>
    <row r="773" spans="4:21" ht="15">
      <c r="D773"/>
      <c r="E773"/>
      <c r="L773"/>
      <c r="M773"/>
      <c r="T773"/>
      <c r="U773"/>
    </row>
    <row r="774" spans="4:21" ht="15">
      <c r="D774"/>
      <c r="E774"/>
      <c r="L774"/>
      <c r="M774"/>
      <c r="T774"/>
      <c r="U774"/>
    </row>
    <row r="775" spans="4:21" ht="15">
      <c r="D775"/>
      <c r="E775"/>
      <c r="L775"/>
      <c r="M775"/>
      <c r="T775"/>
      <c r="U775"/>
    </row>
    <row r="776" spans="4:21" ht="15">
      <c r="D776"/>
      <c r="E776"/>
      <c r="L776"/>
      <c r="M776"/>
      <c r="T776"/>
      <c r="U776"/>
    </row>
    <row r="777" spans="4:21" ht="15">
      <c r="D777"/>
      <c r="E777"/>
      <c r="L777"/>
      <c r="M777"/>
      <c r="T777"/>
      <c r="U777"/>
    </row>
    <row r="778" spans="4:21" ht="15">
      <c r="D778"/>
      <c r="E778"/>
      <c r="L778"/>
      <c r="M778"/>
      <c r="T778"/>
      <c r="U778"/>
    </row>
    <row r="779" spans="4:21" ht="15">
      <c r="D779"/>
      <c r="E779"/>
      <c r="L779"/>
      <c r="M779"/>
      <c r="T779"/>
      <c r="U779"/>
    </row>
    <row r="780" spans="4:21" ht="15">
      <c r="D780"/>
      <c r="E780"/>
      <c r="L780"/>
      <c r="M780"/>
      <c r="T780"/>
      <c r="U780"/>
    </row>
    <row r="781" spans="4:21" ht="15">
      <c r="D781"/>
      <c r="E781"/>
      <c r="L781"/>
      <c r="M781"/>
      <c r="T781"/>
      <c r="U781"/>
    </row>
    <row r="782" spans="4:21" ht="15">
      <c r="D782"/>
      <c r="E782"/>
      <c r="L782"/>
      <c r="M782"/>
      <c r="T782"/>
      <c r="U782"/>
    </row>
    <row r="783" spans="4:21" ht="15">
      <c r="D783"/>
      <c r="E783"/>
      <c r="L783"/>
      <c r="M783"/>
      <c r="T783"/>
      <c r="U783"/>
    </row>
    <row r="784" spans="4:21" ht="15">
      <c r="D784"/>
      <c r="E784"/>
      <c r="L784"/>
      <c r="M784"/>
      <c r="T784"/>
      <c r="U784"/>
    </row>
    <row r="785" spans="4:21" ht="15">
      <c r="D785"/>
      <c r="E785"/>
      <c r="L785"/>
      <c r="M785"/>
      <c r="T785"/>
      <c r="U785"/>
    </row>
    <row r="786" spans="4:21" ht="15">
      <c r="D786"/>
      <c r="E786"/>
      <c r="L786"/>
      <c r="M786"/>
      <c r="T786"/>
      <c r="U786"/>
    </row>
    <row r="787" spans="4:21" ht="15">
      <c r="D787"/>
      <c r="E787"/>
      <c r="L787"/>
      <c r="M787"/>
      <c r="T787"/>
      <c r="U787"/>
    </row>
    <row r="788" spans="4:21" ht="15">
      <c r="D788"/>
      <c r="E788"/>
      <c r="L788"/>
      <c r="M788"/>
      <c r="T788"/>
      <c r="U788"/>
    </row>
    <row r="789" spans="4:21" ht="15">
      <c r="D789"/>
      <c r="E789"/>
      <c r="L789"/>
      <c r="M789"/>
      <c r="T789"/>
      <c r="U789"/>
    </row>
    <row r="790" spans="4:21" ht="15">
      <c r="D790"/>
      <c r="E790"/>
      <c r="L790"/>
      <c r="M790"/>
      <c r="T790"/>
      <c r="U790"/>
    </row>
    <row r="791" spans="4:21" ht="15">
      <c r="D791"/>
      <c r="E791"/>
      <c r="L791"/>
      <c r="M791"/>
      <c r="T791"/>
      <c r="U791"/>
    </row>
    <row r="792" spans="4:21" ht="15">
      <c r="D792"/>
      <c r="E792"/>
      <c r="L792"/>
      <c r="M792"/>
      <c r="T792"/>
      <c r="U792"/>
    </row>
    <row r="793" spans="4:21" ht="15">
      <c r="D793"/>
      <c r="E793"/>
      <c r="L793"/>
      <c r="M793"/>
      <c r="T793"/>
      <c r="U793"/>
    </row>
    <row r="794" spans="4:21" ht="15">
      <c r="D794"/>
      <c r="E794"/>
      <c r="L794"/>
      <c r="M794"/>
      <c r="T794"/>
      <c r="U794"/>
    </row>
    <row r="795" spans="4:21" ht="15">
      <c r="D795"/>
      <c r="E795"/>
      <c r="L795"/>
      <c r="M795"/>
      <c r="T795"/>
      <c r="U795"/>
    </row>
    <row r="796" spans="4:21" ht="15">
      <c r="D796"/>
      <c r="E796"/>
      <c r="L796"/>
      <c r="M796"/>
      <c r="T796"/>
      <c r="U796"/>
    </row>
    <row r="797" spans="4:21" ht="15">
      <c r="D797"/>
      <c r="E797"/>
      <c r="L797"/>
      <c r="M797"/>
      <c r="T797"/>
      <c r="U797"/>
    </row>
    <row r="798" spans="4:21" ht="15">
      <c r="D798"/>
      <c r="E798"/>
      <c r="L798"/>
      <c r="M798"/>
      <c r="T798"/>
      <c r="U798"/>
    </row>
    <row r="799" spans="4:21" ht="15">
      <c r="D799"/>
      <c r="E799"/>
      <c r="L799"/>
      <c r="M799"/>
      <c r="T799"/>
      <c r="U799"/>
    </row>
    <row r="800" spans="4:21" ht="15">
      <c r="D800"/>
      <c r="E800"/>
      <c r="L800"/>
      <c r="M800"/>
      <c r="T800"/>
      <c r="U800"/>
    </row>
    <row r="801" spans="4:21" ht="15">
      <c r="D801"/>
      <c r="E801"/>
      <c r="L801"/>
      <c r="M801"/>
      <c r="T801"/>
      <c r="U801"/>
    </row>
    <row r="802" spans="4:21" ht="15">
      <c r="D802"/>
      <c r="E802"/>
      <c r="L802"/>
      <c r="M802"/>
      <c r="T802"/>
      <c r="U802"/>
    </row>
    <row r="803" spans="4:21" ht="15">
      <c r="D803"/>
      <c r="E803"/>
      <c r="L803"/>
      <c r="M803"/>
      <c r="T803"/>
      <c r="U803"/>
    </row>
    <row r="804" spans="4:21" ht="15">
      <c r="D804"/>
      <c r="E804"/>
      <c r="L804"/>
      <c r="M804"/>
      <c r="T804"/>
      <c r="U804"/>
    </row>
    <row r="805" spans="4:21" ht="15">
      <c r="D805"/>
      <c r="E805"/>
      <c r="L805"/>
      <c r="M805"/>
      <c r="T805"/>
      <c r="U805"/>
    </row>
    <row r="806" spans="4:21" ht="15">
      <c r="D806"/>
      <c r="E806"/>
      <c r="L806"/>
      <c r="M806"/>
      <c r="T806"/>
      <c r="U806"/>
    </row>
    <row r="807" spans="4:21" ht="15">
      <c r="D807"/>
      <c r="E807"/>
      <c r="L807"/>
      <c r="M807"/>
      <c r="T807"/>
      <c r="U807"/>
    </row>
    <row r="808" spans="4:21" ht="15">
      <c r="D808"/>
      <c r="E808"/>
      <c r="L808"/>
      <c r="M808"/>
      <c r="T808"/>
      <c r="U808"/>
    </row>
    <row r="809" spans="4:21" ht="15">
      <c r="D809"/>
      <c r="E809"/>
      <c r="L809"/>
      <c r="M809"/>
      <c r="T809"/>
      <c r="U809"/>
    </row>
    <row r="810" spans="4:21" ht="15">
      <c r="D810"/>
      <c r="E810"/>
      <c r="L810"/>
      <c r="M810"/>
      <c r="T810"/>
      <c r="U810"/>
    </row>
    <row r="811" spans="4:21" ht="15">
      <c r="D811"/>
      <c r="E811"/>
      <c r="L811"/>
      <c r="M811"/>
      <c r="T811"/>
      <c r="U811"/>
    </row>
    <row r="812" spans="4:21" ht="15">
      <c r="D812"/>
      <c r="E812"/>
      <c r="L812"/>
      <c r="M812"/>
      <c r="T812"/>
      <c r="U812"/>
    </row>
    <row r="813" spans="4:21" ht="15">
      <c r="D813"/>
      <c r="E813"/>
      <c r="L813"/>
      <c r="M813"/>
      <c r="T813"/>
      <c r="U813"/>
    </row>
    <row r="814" spans="4:21" ht="15">
      <c r="D814"/>
      <c r="E814"/>
      <c r="L814"/>
      <c r="M814"/>
      <c r="T814"/>
      <c r="U814"/>
    </row>
    <row r="815" spans="4:21" ht="15">
      <c r="D815"/>
      <c r="E815"/>
      <c r="L815"/>
      <c r="M815"/>
      <c r="T815"/>
      <c r="U815"/>
    </row>
    <row r="816" spans="4:21" ht="15">
      <c r="D816"/>
      <c r="E816"/>
      <c r="L816"/>
      <c r="M816"/>
      <c r="T816"/>
      <c r="U816"/>
    </row>
    <row r="817" spans="4:21" ht="15">
      <c r="D817"/>
      <c r="E817"/>
      <c r="L817"/>
      <c r="M817"/>
      <c r="T817"/>
      <c r="U817"/>
    </row>
    <row r="818" spans="4:21" ht="15">
      <c r="D818"/>
      <c r="E818"/>
      <c r="L818"/>
      <c r="M818"/>
      <c r="T818"/>
      <c r="U818"/>
    </row>
    <row r="819" spans="4:21" ht="15">
      <c r="D819"/>
      <c r="E819"/>
      <c r="L819"/>
      <c r="M819"/>
      <c r="T819"/>
      <c r="U819"/>
    </row>
    <row r="820" spans="4:21" ht="15">
      <c r="D820"/>
      <c r="E820"/>
      <c r="L820"/>
      <c r="M820"/>
      <c r="T820"/>
      <c r="U820"/>
    </row>
    <row r="821" spans="4:21" ht="15">
      <c r="D821"/>
      <c r="E821"/>
      <c r="L821"/>
      <c r="M821"/>
      <c r="T821"/>
      <c r="U821"/>
    </row>
    <row r="822" spans="4:21" ht="15">
      <c r="D822"/>
      <c r="E822"/>
      <c r="L822"/>
      <c r="M822"/>
      <c r="T822"/>
      <c r="U822"/>
    </row>
    <row r="823" spans="4:21" ht="15">
      <c r="D823"/>
      <c r="E823"/>
      <c r="L823"/>
      <c r="M823"/>
      <c r="T823"/>
      <c r="U823"/>
    </row>
    <row r="824" spans="4:21" ht="15">
      <c r="D824"/>
      <c r="E824"/>
      <c r="L824"/>
      <c r="M824"/>
      <c r="T824"/>
      <c r="U824"/>
    </row>
    <row r="825" spans="4:21" ht="15">
      <c r="D825"/>
      <c r="E825"/>
      <c r="L825"/>
      <c r="M825"/>
      <c r="T825"/>
      <c r="U825"/>
    </row>
    <row r="826" spans="4:21" ht="15">
      <c r="D826"/>
      <c r="E826"/>
      <c r="L826"/>
      <c r="M826"/>
      <c r="T826"/>
      <c r="U826"/>
    </row>
    <row r="827" spans="4:21" ht="15">
      <c r="D827"/>
      <c r="E827"/>
      <c r="L827"/>
      <c r="M827"/>
      <c r="T827"/>
      <c r="U827"/>
    </row>
    <row r="828" spans="4:21" ht="15">
      <c r="D828"/>
      <c r="E828"/>
      <c r="L828"/>
      <c r="M828"/>
      <c r="T828"/>
      <c r="U828"/>
    </row>
    <row r="829" spans="4:21" ht="15">
      <c r="D829"/>
      <c r="E829"/>
      <c r="L829"/>
      <c r="M829"/>
      <c r="T829"/>
      <c r="U829"/>
    </row>
    <row r="830" spans="4:21" ht="15">
      <c r="D830"/>
      <c r="E830"/>
      <c r="L830"/>
      <c r="M830"/>
      <c r="T830"/>
      <c r="U830"/>
    </row>
    <row r="831" spans="4:21" ht="15">
      <c r="D831"/>
      <c r="E831"/>
      <c r="L831"/>
      <c r="M831"/>
      <c r="T831"/>
      <c r="U831"/>
    </row>
    <row r="832" spans="4:21" ht="15">
      <c r="D832"/>
      <c r="E832"/>
      <c r="L832"/>
      <c r="M832"/>
      <c r="T832"/>
      <c r="U832"/>
    </row>
    <row r="833" spans="4:21" ht="15">
      <c r="D833"/>
      <c r="E833"/>
      <c r="L833"/>
      <c r="M833"/>
      <c r="T833"/>
      <c r="U833"/>
    </row>
    <row r="834" spans="4:21" ht="15">
      <c r="D834"/>
      <c r="E834"/>
      <c r="L834"/>
      <c r="M834"/>
      <c r="T834"/>
      <c r="U834"/>
    </row>
    <row r="835" spans="4:21" ht="15">
      <c r="D835"/>
      <c r="E835"/>
      <c r="L835"/>
      <c r="M835"/>
      <c r="T835"/>
      <c r="U835"/>
    </row>
    <row r="836" spans="4:21" ht="15">
      <c r="D836"/>
      <c r="E836"/>
      <c r="L836"/>
      <c r="M836"/>
      <c r="T836"/>
      <c r="U836"/>
    </row>
    <row r="837" spans="4:21" ht="15">
      <c r="D837"/>
      <c r="E837"/>
      <c r="L837"/>
      <c r="M837"/>
      <c r="T837"/>
      <c r="U837"/>
    </row>
    <row r="838" spans="4:21" ht="15">
      <c r="D838"/>
      <c r="E838"/>
      <c r="L838"/>
      <c r="M838"/>
      <c r="T838"/>
      <c r="U838"/>
    </row>
    <row r="839" spans="4:21" ht="15">
      <c r="D839"/>
      <c r="E839"/>
      <c r="L839"/>
      <c r="M839"/>
      <c r="T839"/>
      <c r="U839"/>
    </row>
    <row r="840" spans="4:21" ht="15">
      <c r="D840"/>
      <c r="E840"/>
      <c r="L840"/>
      <c r="M840"/>
      <c r="T840"/>
      <c r="U840"/>
    </row>
    <row r="841" spans="4:21" ht="15">
      <c r="D841"/>
      <c r="E841"/>
      <c r="L841"/>
      <c r="M841"/>
      <c r="T841"/>
      <c r="U841"/>
    </row>
    <row r="842" spans="4:21" ht="15">
      <c r="D842"/>
      <c r="E842"/>
      <c r="L842"/>
      <c r="M842"/>
      <c r="T842"/>
      <c r="U842"/>
    </row>
    <row r="843" spans="4:21" ht="15">
      <c r="D843"/>
      <c r="E843"/>
      <c r="L843"/>
      <c r="M843"/>
      <c r="T843"/>
      <c r="U843"/>
    </row>
    <row r="844" spans="4:21" ht="15">
      <c r="D844"/>
      <c r="E844"/>
      <c r="L844"/>
      <c r="M844"/>
      <c r="T844"/>
      <c r="U844"/>
    </row>
    <row r="845" spans="4:21" ht="15">
      <c r="D845"/>
      <c r="E845"/>
      <c r="L845"/>
      <c r="M845"/>
      <c r="T845"/>
      <c r="U845"/>
    </row>
    <row r="846" spans="4:21" ht="15">
      <c r="D846"/>
      <c r="E846"/>
      <c r="L846"/>
      <c r="M846"/>
      <c r="T846"/>
      <c r="U846"/>
    </row>
    <row r="847" spans="4:21" ht="15">
      <c r="D847"/>
      <c r="E847"/>
      <c r="L847"/>
      <c r="M847"/>
      <c r="T847"/>
      <c r="U847"/>
    </row>
    <row r="848" spans="4:21" ht="15">
      <c r="D848"/>
      <c r="E848"/>
      <c r="L848"/>
      <c r="M848"/>
      <c r="T848"/>
      <c r="U848"/>
    </row>
    <row r="849" spans="4:21" ht="15">
      <c r="D849"/>
      <c r="E849"/>
      <c r="L849"/>
      <c r="M849"/>
      <c r="T849"/>
      <c r="U849"/>
    </row>
    <row r="850" spans="4:21" ht="15">
      <c r="D850"/>
      <c r="E850"/>
      <c r="L850"/>
      <c r="M850"/>
      <c r="T850"/>
      <c r="U850"/>
    </row>
    <row r="851" spans="4:21" ht="15">
      <c r="D851"/>
      <c r="E851"/>
      <c r="L851"/>
      <c r="M851"/>
      <c r="T851"/>
      <c r="U851"/>
    </row>
    <row r="852" spans="4:21" ht="15">
      <c r="D852"/>
      <c r="E852"/>
      <c r="L852"/>
      <c r="M852"/>
      <c r="T852"/>
      <c r="U852"/>
    </row>
    <row r="853" spans="4:21" ht="15">
      <c r="D853"/>
      <c r="E853"/>
      <c r="L853"/>
      <c r="M853"/>
      <c r="T853"/>
      <c r="U853"/>
    </row>
    <row r="854" spans="4:21" ht="15">
      <c r="D854"/>
      <c r="E854"/>
      <c r="L854"/>
      <c r="M854"/>
      <c r="T854"/>
      <c r="U854"/>
    </row>
    <row r="855" spans="4:21" ht="15">
      <c r="D855"/>
      <c r="E855"/>
      <c r="L855"/>
      <c r="M855"/>
      <c r="T855"/>
      <c r="U855"/>
    </row>
    <row r="856" spans="4:21" ht="15">
      <c r="D856"/>
      <c r="E856"/>
      <c r="L856"/>
      <c r="M856"/>
      <c r="T856"/>
      <c r="U856"/>
    </row>
    <row r="857" spans="4:21" ht="15">
      <c r="D857"/>
      <c r="E857"/>
      <c r="L857"/>
      <c r="M857"/>
      <c r="T857"/>
      <c r="U857"/>
    </row>
    <row r="858" spans="4:21" ht="15">
      <c r="D858"/>
      <c r="E858"/>
      <c r="L858"/>
      <c r="M858"/>
      <c r="T858"/>
      <c r="U858"/>
    </row>
    <row r="859" spans="4:21" ht="15">
      <c r="D859"/>
      <c r="E859"/>
      <c r="L859"/>
      <c r="M859"/>
      <c r="T859"/>
      <c r="U859"/>
    </row>
    <row r="860" spans="4:21" ht="15">
      <c r="D860"/>
      <c r="E860"/>
      <c r="L860"/>
      <c r="M860"/>
      <c r="T860"/>
      <c r="U860"/>
    </row>
    <row r="861" spans="4:21" ht="15">
      <c r="D861"/>
      <c r="E861"/>
      <c r="L861"/>
      <c r="M861"/>
      <c r="T861"/>
      <c r="U861"/>
    </row>
    <row r="862" spans="4:21" ht="15">
      <c r="D862"/>
      <c r="E862"/>
      <c r="L862"/>
      <c r="M862"/>
      <c r="T862"/>
      <c r="U862"/>
    </row>
    <row r="863" spans="4:21" ht="15">
      <c r="D863"/>
      <c r="E863"/>
      <c r="L863"/>
      <c r="M863"/>
      <c r="T863"/>
      <c r="U863"/>
    </row>
    <row r="864" spans="4:21" ht="15">
      <c r="D864"/>
      <c r="E864"/>
      <c r="L864"/>
      <c r="M864"/>
      <c r="T864"/>
      <c r="U864"/>
    </row>
    <row r="865" spans="4:21" ht="15">
      <c r="D865"/>
      <c r="E865"/>
      <c r="L865"/>
      <c r="M865"/>
      <c r="T865"/>
      <c r="U865"/>
    </row>
    <row r="866" spans="4:21" ht="15">
      <c r="D866"/>
      <c r="E866"/>
      <c r="L866"/>
      <c r="M866"/>
      <c r="T866"/>
      <c r="U866"/>
    </row>
    <row r="867" spans="4:21" ht="15">
      <c r="D867"/>
      <c r="E867"/>
      <c r="L867"/>
      <c r="M867"/>
      <c r="T867"/>
      <c r="U867"/>
    </row>
    <row r="868" spans="4:21" ht="15">
      <c r="D868"/>
      <c r="E868"/>
      <c r="L868"/>
      <c r="M868"/>
      <c r="T868"/>
      <c r="U868"/>
    </row>
    <row r="869" spans="4:21" ht="15">
      <c r="D869"/>
      <c r="E869"/>
      <c r="L869"/>
      <c r="M869"/>
      <c r="T869"/>
      <c r="U869"/>
    </row>
    <row r="870" spans="4:21" ht="15">
      <c r="D870"/>
      <c r="E870"/>
      <c r="L870"/>
      <c r="M870"/>
      <c r="T870"/>
      <c r="U870"/>
    </row>
    <row r="871" spans="4:21" ht="15">
      <c r="D871"/>
      <c r="E871"/>
      <c r="L871"/>
      <c r="M871"/>
      <c r="T871"/>
      <c r="U871"/>
    </row>
    <row r="872" spans="4:21" ht="15">
      <c r="D872"/>
      <c r="E872"/>
      <c r="L872"/>
      <c r="M872"/>
      <c r="T872"/>
      <c r="U872"/>
    </row>
    <row r="873" spans="4:21" ht="15">
      <c r="D873"/>
      <c r="E873"/>
      <c r="L873"/>
      <c r="M873"/>
      <c r="T873"/>
      <c r="U873"/>
    </row>
    <row r="874" spans="4:21" ht="15">
      <c r="D874"/>
      <c r="E874"/>
      <c r="L874"/>
      <c r="M874"/>
      <c r="T874"/>
      <c r="U874"/>
    </row>
    <row r="875" spans="4:21" ht="15">
      <c r="D875"/>
      <c r="E875"/>
      <c r="L875"/>
      <c r="M875"/>
      <c r="T875"/>
      <c r="U875"/>
    </row>
    <row r="876" spans="4:21" ht="15">
      <c r="D876"/>
      <c r="E876"/>
      <c r="L876"/>
      <c r="M876"/>
      <c r="T876"/>
      <c r="U876"/>
    </row>
    <row r="877" spans="4:21" ht="15">
      <c r="D877"/>
      <c r="E877"/>
      <c r="L877"/>
      <c r="M877"/>
      <c r="T877"/>
      <c r="U877"/>
    </row>
    <row r="878" spans="4:21" ht="15">
      <c r="D878"/>
      <c r="E878"/>
      <c r="L878"/>
      <c r="M878"/>
      <c r="T878"/>
      <c r="U878"/>
    </row>
    <row r="879" spans="4:21" ht="15">
      <c r="D879"/>
      <c r="E879"/>
      <c r="L879"/>
      <c r="M879"/>
      <c r="T879"/>
      <c r="U879"/>
    </row>
    <row r="880" spans="4:21" ht="15">
      <c r="D880"/>
      <c r="E880"/>
      <c r="L880"/>
      <c r="M880"/>
      <c r="T880"/>
      <c r="U880"/>
    </row>
    <row r="881" spans="4:21" ht="15">
      <c r="D881"/>
      <c r="E881"/>
      <c r="L881"/>
      <c r="M881"/>
      <c r="T881"/>
      <c r="U881"/>
    </row>
    <row r="882" spans="4:21" ht="15">
      <c r="D882"/>
      <c r="E882"/>
      <c r="L882"/>
      <c r="M882"/>
      <c r="T882"/>
      <c r="U882"/>
    </row>
    <row r="883" spans="4:21" ht="15">
      <c r="D883"/>
      <c r="E883"/>
      <c r="L883"/>
      <c r="M883"/>
      <c r="T883"/>
      <c r="U883"/>
    </row>
    <row r="884" spans="4:21" ht="15">
      <c r="D884"/>
      <c r="E884"/>
      <c r="L884"/>
      <c r="M884"/>
      <c r="T884"/>
      <c r="U884"/>
    </row>
    <row r="885" spans="4:21" ht="15">
      <c r="D885"/>
      <c r="E885"/>
      <c r="L885"/>
      <c r="M885"/>
      <c r="T885"/>
      <c r="U885"/>
    </row>
    <row r="886" spans="4:21" ht="15">
      <c r="D886"/>
      <c r="E886"/>
      <c r="L886"/>
      <c r="M886"/>
      <c r="T886"/>
      <c r="U886"/>
    </row>
    <row r="887" spans="4:21" ht="15">
      <c r="D887"/>
      <c r="E887"/>
      <c r="L887"/>
      <c r="M887"/>
      <c r="T887"/>
      <c r="U887"/>
    </row>
    <row r="888" spans="4:21" ht="15">
      <c r="D888"/>
      <c r="E888"/>
      <c r="L888"/>
      <c r="M888"/>
      <c r="T888"/>
      <c r="U888"/>
    </row>
    <row r="889" spans="4:21" ht="15">
      <c r="D889"/>
      <c r="E889"/>
      <c r="L889"/>
      <c r="M889"/>
      <c r="T889"/>
      <c r="U889"/>
    </row>
    <row r="890" spans="4:21" ht="15">
      <c r="D890"/>
      <c r="E890"/>
      <c r="L890"/>
      <c r="M890"/>
      <c r="T890"/>
      <c r="U890"/>
    </row>
    <row r="891" spans="4:21" ht="15">
      <c r="D891"/>
      <c r="E891"/>
      <c r="L891"/>
      <c r="M891"/>
      <c r="T891"/>
      <c r="U891"/>
    </row>
    <row r="892" spans="4:21" ht="15">
      <c r="D892"/>
      <c r="E892"/>
      <c r="L892"/>
      <c r="M892"/>
      <c r="T892"/>
      <c r="U892"/>
    </row>
    <row r="893" spans="4:21" ht="15">
      <c r="D893"/>
      <c r="E893"/>
      <c r="L893"/>
      <c r="M893"/>
      <c r="T893"/>
      <c r="U893"/>
    </row>
    <row r="894" spans="4:21" ht="15">
      <c r="D894"/>
      <c r="E894"/>
      <c r="L894"/>
      <c r="M894"/>
      <c r="T894"/>
      <c r="U894"/>
    </row>
    <row r="895" spans="4:21" ht="15">
      <c r="D895"/>
      <c r="E895"/>
      <c r="L895"/>
      <c r="M895"/>
      <c r="T895"/>
      <c r="U895"/>
    </row>
    <row r="896" spans="4:21" ht="15">
      <c r="D896"/>
      <c r="E896"/>
      <c r="L896"/>
      <c r="M896"/>
      <c r="T896"/>
      <c r="U896"/>
    </row>
    <row r="897" spans="4:21" ht="15">
      <c r="D897"/>
      <c r="E897"/>
      <c r="L897"/>
      <c r="M897"/>
      <c r="T897"/>
      <c r="U897"/>
    </row>
    <row r="898" spans="4:21" ht="15">
      <c r="D898"/>
      <c r="E898"/>
      <c r="L898"/>
      <c r="M898"/>
      <c r="T898"/>
      <c r="U898"/>
    </row>
    <row r="899" spans="4:21" ht="15">
      <c r="D899"/>
      <c r="E899"/>
      <c r="L899"/>
      <c r="M899"/>
      <c r="T899"/>
      <c r="U899"/>
    </row>
    <row r="900" spans="4:21" ht="15">
      <c r="D900"/>
      <c r="E900"/>
      <c r="L900"/>
      <c r="M900"/>
      <c r="T900"/>
      <c r="U900"/>
    </row>
    <row r="901" spans="4:21" ht="15">
      <c r="D901"/>
      <c r="E901"/>
      <c r="L901"/>
      <c r="M901"/>
      <c r="T901"/>
      <c r="U901"/>
    </row>
    <row r="902" spans="4:21" ht="15">
      <c r="D902"/>
      <c r="E902"/>
      <c r="L902"/>
      <c r="M902"/>
      <c r="T902"/>
      <c r="U902"/>
    </row>
    <row r="903" spans="4:21" ht="15">
      <c r="D903"/>
      <c r="E903"/>
      <c r="L903"/>
      <c r="M903"/>
      <c r="T903"/>
      <c r="U903"/>
    </row>
    <row r="904" spans="4:21" ht="15">
      <c r="D904"/>
      <c r="E904"/>
      <c r="L904"/>
      <c r="M904"/>
      <c r="T904"/>
      <c r="U904"/>
    </row>
    <row r="905" spans="4:21" ht="15">
      <c r="D905"/>
      <c r="E905"/>
      <c r="L905"/>
      <c r="M905"/>
      <c r="T905"/>
      <c r="U905"/>
    </row>
    <row r="906" spans="4:21" ht="15">
      <c r="D906"/>
      <c r="E906"/>
      <c r="L906"/>
      <c r="M906"/>
      <c r="T906"/>
      <c r="U906"/>
    </row>
    <row r="907" spans="4:21" ht="15">
      <c r="D907"/>
      <c r="E907"/>
      <c r="L907"/>
      <c r="M907"/>
      <c r="T907"/>
      <c r="U907"/>
    </row>
    <row r="908" spans="4:21" ht="15">
      <c r="D908"/>
      <c r="E908"/>
      <c r="L908"/>
      <c r="M908"/>
      <c r="T908"/>
      <c r="U908"/>
    </row>
    <row r="909" spans="4:21" ht="15">
      <c r="D909"/>
      <c r="E909"/>
      <c r="L909"/>
      <c r="M909"/>
      <c r="T909"/>
      <c r="U909"/>
    </row>
    <row r="910" spans="4:21" ht="15">
      <c r="D910"/>
      <c r="E910"/>
      <c r="L910"/>
      <c r="M910"/>
      <c r="T910"/>
      <c r="U910"/>
    </row>
    <row r="911" spans="4:21" ht="15">
      <c r="D911"/>
      <c r="E911"/>
      <c r="L911"/>
      <c r="M911"/>
      <c r="T911"/>
      <c r="U911"/>
    </row>
    <row r="912" spans="4:21" ht="15">
      <c r="D912"/>
      <c r="E912"/>
      <c r="L912"/>
      <c r="M912"/>
      <c r="T912"/>
      <c r="U912"/>
    </row>
    <row r="913" spans="4:21" ht="15">
      <c r="D913"/>
      <c r="E913"/>
      <c r="L913"/>
      <c r="M913"/>
      <c r="T913"/>
      <c r="U913"/>
    </row>
    <row r="914" spans="4:21" ht="15">
      <c r="D914"/>
      <c r="E914"/>
      <c r="L914"/>
      <c r="M914"/>
      <c r="T914"/>
      <c r="U914"/>
    </row>
    <row r="915" spans="4:21" ht="15">
      <c r="D915"/>
      <c r="E915"/>
      <c r="L915"/>
      <c r="M915"/>
      <c r="T915"/>
      <c r="U915"/>
    </row>
    <row r="916" spans="4:21" ht="15">
      <c r="D916"/>
      <c r="E916"/>
      <c r="L916"/>
      <c r="M916"/>
      <c r="T916"/>
      <c r="U916"/>
    </row>
    <row r="917" spans="4:21" ht="15">
      <c r="D917"/>
      <c r="E917"/>
      <c r="L917"/>
      <c r="M917"/>
      <c r="T917"/>
      <c r="U917"/>
    </row>
    <row r="918" spans="4:21" ht="15">
      <c r="D918"/>
      <c r="E918"/>
      <c r="L918"/>
      <c r="M918"/>
      <c r="T918"/>
      <c r="U918"/>
    </row>
    <row r="919" spans="4:21" ht="15">
      <c r="D919"/>
      <c r="E919"/>
      <c r="L919"/>
      <c r="M919"/>
      <c r="T919"/>
      <c r="U919"/>
    </row>
    <row r="920" spans="4:21" ht="15">
      <c r="D920"/>
      <c r="E920"/>
      <c r="L920"/>
      <c r="M920"/>
      <c r="T920"/>
      <c r="U920"/>
    </row>
    <row r="921" spans="4:21" ht="15">
      <c r="D921"/>
      <c r="E921"/>
      <c r="L921"/>
      <c r="M921"/>
      <c r="T921"/>
      <c r="U921"/>
    </row>
    <row r="922" spans="4:21" ht="15">
      <c r="D922"/>
      <c r="E922"/>
      <c r="L922"/>
      <c r="M922"/>
      <c r="T922"/>
      <c r="U922"/>
    </row>
    <row r="923" spans="4:21" ht="15">
      <c r="D923"/>
      <c r="E923"/>
      <c r="L923"/>
      <c r="M923"/>
      <c r="T923"/>
      <c r="U923"/>
    </row>
    <row r="924" spans="4:21" ht="15">
      <c r="D924"/>
      <c r="E924"/>
      <c r="L924"/>
      <c r="M924"/>
      <c r="T924"/>
      <c r="U924"/>
    </row>
    <row r="925" spans="4:21" ht="15">
      <c r="D925"/>
      <c r="E925"/>
      <c r="L925"/>
      <c r="M925"/>
      <c r="T925"/>
      <c r="U925"/>
    </row>
    <row r="926" spans="4:21" ht="15">
      <c r="D926"/>
      <c r="E926"/>
      <c r="L926"/>
      <c r="M926"/>
      <c r="T926"/>
      <c r="U926"/>
    </row>
    <row r="927" spans="4:21" ht="15">
      <c r="D927"/>
      <c r="E927"/>
      <c r="L927"/>
      <c r="M927"/>
      <c r="T927"/>
      <c r="U927"/>
    </row>
    <row r="928" spans="4:21" ht="15">
      <c r="D928"/>
      <c r="E928"/>
      <c r="L928"/>
      <c r="M928"/>
      <c r="T928"/>
      <c r="U928"/>
    </row>
    <row r="929" spans="4:21" ht="15">
      <c r="D929"/>
      <c r="E929"/>
      <c r="L929"/>
      <c r="M929"/>
      <c r="T929"/>
      <c r="U929"/>
    </row>
    <row r="930" spans="4:21" ht="15">
      <c r="D930"/>
      <c r="E930"/>
      <c r="L930"/>
      <c r="M930"/>
      <c r="T930"/>
      <c r="U930"/>
    </row>
    <row r="931" spans="4:21" ht="15">
      <c r="D931"/>
      <c r="E931"/>
      <c r="L931"/>
      <c r="M931"/>
      <c r="T931"/>
      <c r="U931"/>
    </row>
    <row r="932" spans="4:21" ht="15">
      <c r="D932"/>
      <c r="E932"/>
      <c r="L932"/>
      <c r="M932"/>
      <c r="T932"/>
      <c r="U932"/>
    </row>
    <row r="933" spans="4:21" ht="15">
      <c r="D933"/>
      <c r="E933"/>
      <c r="L933"/>
      <c r="M933"/>
      <c r="T933"/>
      <c r="U933"/>
    </row>
    <row r="934" spans="4:21" ht="15">
      <c r="D934"/>
      <c r="E934"/>
      <c r="L934"/>
      <c r="M934"/>
      <c r="T934"/>
      <c r="U934"/>
    </row>
    <row r="935" spans="4:21" ht="15">
      <c r="D935"/>
      <c r="E935"/>
      <c r="L935"/>
      <c r="M935"/>
      <c r="T935"/>
      <c r="U935"/>
    </row>
    <row r="936" spans="4:21" ht="15">
      <c r="D936"/>
      <c r="E936"/>
      <c r="L936"/>
      <c r="M936"/>
      <c r="T936"/>
      <c r="U936"/>
    </row>
    <row r="937" spans="4:21" ht="15">
      <c r="D937"/>
      <c r="E937"/>
      <c r="L937"/>
      <c r="M937"/>
      <c r="T937"/>
      <c r="U937"/>
    </row>
    <row r="938" spans="4:21" ht="15">
      <c r="D938"/>
      <c r="E938"/>
      <c r="L938"/>
      <c r="M938"/>
      <c r="T938"/>
      <c r="U938"/>
    </row>
    <row r="939" spans="4:21" ht="15">
      <c r="D939"/>
      <c r="E939"/>
      <c r="L939"/>
      <c r="M939"/>
      <c r="T939"/>
      <c r="U939"/>
    </row>
    <row r="940" spans="4:21" ht="15">
      <c r="D940"/>
      <c r="E940"/>
      <c r="L940"/>
      <c r="M940"/>
      <c r="T940"/>
      <c r="U940"/>
    </row>
    <row r="941" spans="4:21" ht="15">
      <c r="D941"/>
      <c r="E941"/>
      <c r="L941"/>
      <c r="M941"/>
      <c r="T941"/>
      <c r="U941"/>
    </row>
    <row r="942" spans="4:21" ht="15">
      <c r="D942"/>
      <c r="E942"/>
      <c r="L942"/>
      <c r="M942"/>
      <c r="T942"/>
      <c r="U942"/>
    </row>
    <row r="943" spans="4:21" ht="15">
      <c r="D943"/>
      <c r="E943"/>
      <c r="L943"/>
      <c r="M943"/>
      <c r="T943"/>
      <c r="U943"/>
    </row>
    <row r="944" spans="4:21" ht="15">
      <c r="D944"/>
      <c r="E944"/>
      <c r="L944"/>
      <c r="M944"/>
      <c r="T944"/>
      <c r="U944"/>
    </row>
    <row r="945" spans="4:21" ht="15">
      <c r="D945"/>
      <c r="E945"/>
      <c r="L945"/>
      <c r="M945"/>
      <c r="T945"/>
      <c r="U945"/>
    </row>
    <row r="946" spans="4:21" ht="15">
      <c r="D946"/>
      <c r="E946"/>
      <c r="L946"/>
      <c r="M946"/>
      <c r="T946"/>
      <c r="U946"/>
    </row>
    <row r="947" spans="4:21" ht="15">
      <c r="D947"/>
      <c r="E947"/>
      <c r="L947"/>
      <c r="M947"/>
      <c r="T947"/>
      <c r="U947"/>
    </row>
    <row r="948" spans="4:21" ht="15">
      <c r="D948"/>
      <c r="E948"/>
      <c r="L948"/>
      <c r="M948"/>
      <c r="T948"/>
      <c r="U948"/>
    </row>
    <row r="949" spans="4:21" ht="15">
      <c r="D949"/>
      <c r="E949"/>
      <c r="L949"/>
      <c r="M949"/>
      <c r="T949"/>
      <c r="U949"/>
    </row>
    <row r="950" spans="4:21" ht="15">
      <c r="D950"/>
      <c r="E950"/>
      <c r="L950"/>
      <c r="M950"/>
      <c r="T950"/>
      <c r="U950"/>
    </row>
    <row r="951" spans="4:21" ht="15">
      <c r="D951"/>
      <c r="E951"/>
      <c r="L951"/>
      <c r="M951"/>
      <c r="T951"/>
      <c r="U951"/>
    </row>
    <row r="952" spans="4:21" ht="15">
      <c r="D952"/>
      <c r="E952"/>
      <c r="L952"/>
      <c r="M952"/>
      <c r="T952"/>
      <c r="U952"/>
    </row>
    <row r="953" spans="4:21" ht="15">
      <c r="D953"/>
      <c r="E953"/>
      <c r="L953"/>
      <c r="M953"/>
      <c r="T953"/>
      <c r="U953"/>
    </row>
    <row r="954" spans="4:21" ht="15">
      <c r="D954"/>
      <c r="E954"/>
      <c r="L954"/>
      <c r="M954"/>
      <c r="T954"/>
      <c r="U954"/>
    </row>
    <row r="955" spans="4:21" ht="15">
      <c r="D955"/>
      <c r="E955"/>
      <c r="L955"/>
      <c r="M955"/>
      <c r="T955"/>
      <c r="U955"/>
    </row>
    <row r="956" spans="4:21" ht="15">
      <c r="D956"/>
      <c r="E956"/>
      <c r="L956"/>
      <c r="M956"/>
      <c r="T956"/>
      <c r="U956"/>
    </row>
    <row r="957" spans="4:21" ht="15">
      <c r="D957"/>
      <c r="E957"/>
      <c r="L957"/>
      <c r="M957"/>
      <c r="T957"/>
      <c r="U957"/>
    </row>
    <row r="958" spans="4:21" ht="15">
      <c r="D958"/>
      <c r="E958"/>
      <c r="L958"/>
      <c r="M958"/>
      <c r="T958"/>
      <c r="U958"/>
    </row>
    <row r="959" spans="4:21" ht="15">
      <c r="D959"/>
      <c r="E959"/>
      <c r="L959"/>
      <c r="M959"/>
      <c r="T959"/>
      <c r="U959"/>
    </row>
    <row r="960" spans="4:21" ht="15">
      <c r="D960"/>
      <c r="E960"/>
      <c r="L960"/>
      <c r="M960"/>
      <c r="T960"/>
      <c r="U960"/>
    </row>
    <row r="961" spans="4:21" ht="15">
      <c r="D961"/>
      <c r="E961"/>
      <c r="L961"/>
      <c r="M961"/>
      <c r="T961"/>
      <c r="U961"/>
    </row>
    <row r="962" spans="4:21" ht="15">
      <c r="D962"/>
      <c r="E962"/>
      <c r="L962"/>
      <c r="M962"/>
      <c r="T962"/>
      <c r="U962"/>
    </row>
    <row r="963" spans="4:21" ht="15">
      <c r="D963"/>
      <c r="E963"/>
      <c r="L963"/>
      <c r="M963"/>
      <c r="T963"/>
      <c r="U963"/>
    </row>
    <row r="964" spans="4:21" ht="15">
      <c r="D964"/>
      <c r="E964"/>
      <c r="L964"/>
      <c r="M964"/>
      <c r="T964"/>
      <c r="U964"/>
    </row>
    <row r="965" spans="4:21" ht="15">
      <c r="D965"/>
      <c r="E965"/>
      <c r="L965"/>
      <c r="M965"/>
      <c r="T965"/>
      <c r="U965"/>
    </row>
    <row r="966" spans="4:21" ht="15">
      <c r="D966"/>
      <c r="E966"/>
      <c r="L966"/>
      <c r="M966"/>
      <c r="T966"/>
      <c r="U966"/>
    </row>
    <row r="967" spans="4:21" ht="15">
      <c r="D967"/>
      <c r="E967"/>
      <c r="L967"/>
      <c r="M967"/>
      <c r="T967"/>
      <c r="U967"/>
    </row>
    <row r="968" spans="4:21" ht="15">
      <c r="D968"/>
      <c r="E968"/>
      <c r="L968"/>
      <c r="M968"/>
      <c r="T968"/>
      <c r="U968"/>
    </row>
    <row r="969" spans="4:21" ht="15">
      <c r="D969"/>
      <c r="E969"/>
      <c r="L969"/>
      <c r="M969"/>
      <c r="T969"/>
      <c r="U969"/>
    </row>
    <row r="970" spans="4:21" ht="15">
      <c r="D970"/>
      <c r="E970"/>
      <c r="L970"/>
      <c r="M970"/>
      <c r="T970"/>
      <c r="U970"/>
    </row>
    <row r="971" spans="4:21" ht="15">
      <c r="D971"/>
      <c r="E971"/>
      <c r="L971"/>
      <c r="M971"/>
      <c r="T971"/>
      <c r="U971"/>
    </row>
    <row r="972" spans="4:21" ht="15">
      <c r="D972"/>
      <c r="E972"/>
      <c r="L972"/>
      <c r="M972"/>
      <c r="T972"/>
      <c r="U972"/>
    </row>
    <row r="973" spans="4:21" ht="15">
      <c r="D973"/>
      <c r="E973"/>
      <c r="L973"/>
      <c r="M973"/>
      <c r="T973"/>
      <c r="U973"/>
    </row>
    <row r="974" spans="4:21" ht="15">
      <c r="D974"/>
      <c r="E974"/>
      <c r="L974"/>
      <c r="M974"/>
      <c r="T974"/>
      <c r="U974"/>
    </row>
    <row r="975" spans="4:21" ht="15">
      <c r="D975"/>
      <c r="E975"/>
      <c r="L975"/>
      <c r="M975"/>
      <c r="T975"/>
      <c r="U975"/>
    </row>
    <row r="976" spans="4:21" ht="15">
      <c r="D976"/>
      <c r="E976"/>
      <c r="L976"/>
      <c r="M976"/>
      <c r="T976"/>
      <c r="U976"/>
    </row>
    <row r="977" spans="4:21" ht="15">
      <c r="D977"/>
      <c r="E977"/>
      <c r="L977"/>
      <c r="M977"/>
      <c r="T977"/>
      <c r="U977"/>
    </row>
    <row r="978" spans="4:21" ht="15">
      <c r="D978"/>
      <c r="E978"/>
      <c r="L978"/>
      <c r="M978"/>
      <c r="T978"/>
      <c r="U978"/>
    </row>
    <row r="979" spans="4:21" ht="15">
      <c r="D979"/>
      <c r="E979"/>
      <c r="L979"/>
      <c r="M979"/>
      <c r="T979"/>
      <c r="U979"/>
    </row>
    <row r="980" spans="4:21" ht="15">
      <c r="D980"/>
      <c r="E980"/>
      <c r="L980"/>
      <c r="M980"/>
      <c r="T980"/>
      <c r="U980"/>
    </row>
    <row r="981" spans="4:21" ht="15">
      <c r="D981"/>
      <c r="E981"/>
      <c r="L981"/>
      <c r="M981"/>
      <c r="T981"/>
      <c r="U981"/>
    </row>
    <row r="982" spans="4:21" ht="15">
      <c r="D982"/>
      <c r="E982"/>
      <c r="L982"/>
      <c r="M982"/>
      <c r="T982"/>
      <c r="U982"/>
    </row>
    <row r="983" spans="4:21" ht="15">
      <c r="D983"/>
      <c r="E983"/>
      <c r="L983"/>
      <c r="M983"/>
      <c r="T983"/>
      <c r="U983"/>
    </row>
    <row r="984" spans="4:21" ht="15">
      <c r="D984"/>
      <c r="E984"/>
      <c r="L984"/>
      <c r="M984"/>
      <c r="T984"/>
      <c r="U984"/>
    </row>
    <row r="985" spans="4:21" ht="15">
      <c r="D985"/>
      <c r="E985"/>
      <c r="L985"/>
      <c r="M985"/>
      <c r="T985"/>
      <c r="U985"/>
    </row>
    <row r="986" spans="4:21" ht="15">
      <c r="D986"/>
      <c r="E986"/>
      <c r="L986"/>
      <c r="M986"/>
      <c r="T986"/>
      <c r="U986"/>
    </row>
    <row r="987" spans="4:21" ht="15">
      <c r="D987"/>
      <c r="E987"/>
      <c r="L987"/>
      <c r="M987"/>
      <c r="T987"/>
      <c r="U987"/>
    </row>
    <row r="988" spans="4:21" ht="15">
      <c r="D988"/>
      <c r="E988"/>
      <c r="L988"/>
      <c r="M988"/>
      <c r="T988"/>
      <c r="U988"/>
    </row>
    <row r="989" spans="4:21" ht="15">
      <c r="D989"/>
      <c r="E989"/>
      <c r="L989"/>
      <c r="M989"/>
      <c r="T989"/>
      <c r="U989"/>
    </row>
    <row r="990" spans="4:21" ht="15">
      <c r="D990"/>
      <c r="E990"/>
      <c r="L990"/>
      <c r="M990"/>
      <c r="T990"/>
      <c r="U990"/>
    </row>
    <row r="991" spans="4:21" ht="15">
      <c r="D991"/>
      <c r="E991"/>
      <c r="L991"/>
      <c r="M991"/>
      <c r="T991"/>
      <c r="U991"/>
    </row>
    <row r="992" spans="4:21" ht="15">
      <c r="D992"/>
      <c r="E992"/>
      <c r="L992"/>
      <c r="M992"/>
      <c r="T992"/>
      <c r="U992"/>
    </row>
    <row r="993" spans="4:21" ht="15">
      <c r="D993"/>
      <c r="E993"/>
      <c r="L993"/>
      <c r="M993"/>
      <c r="T993"/>
      <c r="U993"/>
    </row>
    <row r="994" spans="4:21" ht="15">
      <c r="D994"/>
      <c r="E994"/>
      <c r="L994"/>
      <c r="M994"/>
      <c r="T994"/>
      <c r="U994"/>
    </row>
    <row r="995" spans="4:21" ht="15">
      <c r="D995"/>
      <c r="E995"/>
      <c r="L995"/>
      <c r="M995"/>
      <c r="T995"/>
      <c r="U995"/>
    </row>
    <row r="996" spans="4:21" ht="15">
      <c r="D996"/>
      <c r="E996"/>
      <c r="L996"/>
      <c r="M996"/>
      <c r="T996"/>
      <c r="U996"/>
    </row>
    <row r="997" spans="4:21" ht="15">
      <c r="D997"/>
      <c r="E997"/>
      <c r="L997"/>
      <c r="M997"/>
      <c r="T997"/>
      <c r="U997"/>
    </row>
    <row r="998" spans="4:21" ht="15">
      <c r="D998"/>
      <c r="E998"/>
      <c r="L998"/>
      <c r="M998"/>
      <c r="T998"/>
      <c r="U998"/>
    </row>
    <row r="999" spans="4:21" ht="15">
      <c r="D999"/>
      <c r="E999"/>
      <c r="L999"/>
      <c r="M999"/>
      <c r="T999"/>
      <c r="U999"/>
    </row>
    <row r="1000" spans="4:21" ht="15">
      <c r="D1000"/>
      <c r="E1000"/>
      <c r="L1000"/>
      <c r="M1000"/>
      <c r="T1000"/>
      <c r="U1000"/>
    </row>
    <row r="1001" spans="4:21" ht="15">
      <c r="D1001"/>
      <c r="E1001"/>
      <c r="L1001"/>
      <c r="M1001"/>
      <c r="T1001"/>
      <c r="U1001"/>
    </row>
    <row r="1002" spans="4:21" ht="15">
      <c r="D1002"/>
      <c r="E1002"/>
      <c r="L1002"/>
      <c r="M1002"/>
      <c r="T1002"/>
      <c r="U1002"/>
    </row>
    <row r="1003" spans="4:21" ht="15">
      <c r="D1003"/>
      <c r="E1003"/>
      <c r="L1003"/>
      <c r="M1003"/>
      <c r="T1003"/>
      <c r="U1003"/>
    </row>
    <row r="1004" spans="4:21" ht="15">
      <c r="D1004"/>
      <c r="E1004"/>
      <c r="L1004"/>
      <c r="M1004"/>
      <c r="T1004"/>
      <c r="U1004"/>
    </row>
    <row r="1005" spans="4:21" ht="15">
      <c r="D1005"/>
      <c r="E1005"/>
      <c r="L1005"/>
      <c r="M1005"/>
      <c r="T1005"/>
      <c r="U1005"/>
    </row>
    <row r="1006" spans="4:21" ht="15">
      <c r="D1006"/>
      <c r="E1006"/>
      <c r="L1006"/>
      <c r="M1006"/>
      <c r="T1006"/>
      <c r="U1006"/>
    </row>
    <row r="1007" spans="4:21" ht="15">
      <c r="D1007"/>
      <c r="E1007"/>
      <c r="L1007"/>
      <c r="M1007"/>
      <c r="T1007"/>
      <c r="U1007"/>
    </row>
    <row r="1008" spans="4:21" ht="15">
      <c r="D1008"/>
      <c r="E1008"/>
      <c r="L1008"/>
      <c r="M1008"/>
      <c r="T1008"/>
      <c r="U1008"/>
    </row>
    <row r="1009" spans="4:21" ht="15">
      <c r="D1009"/>
      <c r="E1009"/>
      <c r="L1009"/>
      <c r="M1009"/>
      <c r="T1009"/>
      <c r="U1009"/>
    </row>
    <row r="1010" spans="4:21" ht="15">
      <c r="D1010"/>
      <c r="E1010"/>
      <c r="L1010"/>
      <c r="M1010"/>
      <c r="T1010"/>
      <c r="U1010"/>
    </row>
    <row r="1011" spans="4:21" ht="15">
      <c r="D1011"/>
      <c r="E1011"/>
      <c r="L1011"/>
      <c r="M1011"/>
      <c r="T1011"/>
      <c r="U1011"/>
    </row>
    <row r="1012" spans="4:21" ht="15">
      <c r="D1012"/>
      <c r="E1012"/>
      <c r="L1012"/>
      <c r="M1012"/>
      <c r="T1012"/>
      <c r="U1012"/>
    </row>
    <row r="1013" spans="4:21" ht="15">
      <c r="D1013"/>
      <c r="E1013"/>
      <c r="L1013"/>
      <c r="M1013"/>
      <c r="T1013"/>
      <c r="U1013"/>
    </row>
    <row r="1014" spans="4:21" ht="15">
      <c r="D1014"/>
      <c r="E1014"/>
      <c r="L1014"/>
      <c r="M1014"/>
      <c r="T1014"/>
      <c r="U1014"/>
    </row>
    <row r="1015" spans="4:21" ht="15">
      <c r="D1015"/>
      <c r="E1015"/>
      <c r="L1015"/>
      <c r="M1015"/>
      <c r="T1015"/>
      <c r="U1015"/>
    </row>
    <row r="1016" spans="4:21" ht="15">
      <c r="D1016"/>
      <c r="E1016"/>
      <c r="L1016"/>
      <c r="M1016"/>
      <c r="T1016"/>
      <c r="U1016"/>
    </row>
    <row r="1017" spans="4:21" ht="15">
      <c r="D1017"/>
      <c r="E1017"/>
      <c r="L1017"/>
      <c r="M1017"/>
      <c r="T1017"/>
      <c r="U1017"/>
    </row>
    <row r="1018" spans="4:21" ht="15">
      <c r="D1018"/>
      <c r="E1018"/>
      <c r="L1018"/>
      <c r="M1018"/>
      <c r="T1018"/>
      <c r="U1018"/>
    </row>
    <row r="1019" spans="4:21" ht="15">
      <c r="D1019"/>
      <c r="E1019"/>
      <c r="L1019"/>
      <c r="M1019"/>
      <c r="T1019"/>
      <c r="U1019"/>
    </row>
    <row r="1020" spans="4:21" ht="15">
      <c r="D1020"/>
      <c r="E1020"/>
      <c r="L1020"/>
      <c r="M1020"/>
      <c r="T1020"/>
      <c r="U1020"/>
    </row>
    <row r="1021" spans="4:21" ht="15">
      <c r="D1021"/>
      <c r="E1021"/>
      <c r="L1021"/>
      <c r="M1021"/>
      <c r="T1021"/>
      <c r="U1021"/>
    </row>
    <row r="1022" spans="4:21" ht="15">
      <c r="D1022"/>
      <c r="E1022"/>
      <c r="L1022"/>
      <c r="M1022"/>
      <c r="T1022"/>
      <c r="U1022"/>
    </row>
    <row r="1023" spans="4:21" ht="15">
      <c r="D1023"/>
      <c r="E1023"/>
      <c r="L1023"/>
      <c r="M1023"/>
      <c r="T1023"/>
      <c r="U1023"/>
    </row>
    <row r="1024" spans="4:21" ht="15">
      <c r="D1024"/>
      <c r="E1024"/>
      <c r="L1024"/>
      <c r="M1024"/>
      <c r="T1024"/>
      <c r="U1024"/>
    </row>
    <row r="1025" spans="4:21" ht="15">
      <c r="D1025"/>
      <c r="E1025"/>
      <c r="L1025"/>
      <c r="M1025"/>
      <c r="T1025"/>
      <c r="U1025"/>
    </row>
    <row r="1026" spans="4:21" ht="15">
      <c r="D1026"/>
      <c r="E1026"/>
      <c r="L1026"/>
      <c r="M1026"/>
      <c r="T1026"/>
      <c r="U1026"/>
    </row>
    <row r="1027" spans="4:21" ht="15">
      <c r="D1027"/>
      <c r="E1027"/>
      <c r="L1027"/>
      <c r="M1027"/>
      <c r="T1027"/>
      <c r="U1027"/>
    </row>
    <row r="1028" spans="4:21" ht="15">
      <c r="D1028"/>
      <c r="E1028"/>
      <c r="L1028"/>
      <c r="M1028"/>
      <c r="T1028"/>
      <c r="U1028"/>
    </row>
    <row r="1029" spans="4:21" ht="15">
      <c r="D1029"/>
      <c r="E1029"/>
      <c r="L1029"/>
      <c r="M1029"/>
      <c r="T1029"/>
      <c r="U1029"/>
    </row>
    <row r="1030" spans="4:21" ht="15">
      <c r="D1030"/>
      <c r="E1030"/>
      <c r="L1030"/>
      <c r="M1030"/>
      <c r="T1030"/>
      <c r="U1030"/>
    </row>
    <row r="1031" spans="4:21" ht="15">
      <c r="D1031"/>
      <c r="E1031"/>
      <c r="L1031"/>
      <c r="M1031"/>
      <c r="T1031"/>
      <c r="U1031"/>
    </row>
    <row r="1032" spans="4:21" ht="15">
      <c r="D1032"/>
      <c r="E1032"/>
      <c r="L1032"/>
      <c r="M1032"/>
      <c r="T1032"/>
      <c r="U1032"/>
    </row>
    <row r="1033" spans="4:21" ht="15">
      <c r="D1033"/>
      <c r="E1033"/>
      <c r="L1033"/>
      <c r="M1033"/>
      <c r="T1033"/>
      <c r="U1033"/>
    </row>
    <row r="1034" spans="4:21" ht="15">
      <c r="D1034"/>
      <c r="E1034"/>
      <c r="L1034"/>
      <c r="M1034"/>
      <c r="T1034"/>
      <c r="U1034"/>
    </row>
    <row r="1035" spans="4:21" ht="15">
      <c r="D1035"/>
      <c r="E1035"/>
      <c r="L1035"/>
      <c r="M1035"/>
      <c r="T1035"/>
      <c r="U1035"/>
    </row>
    <row r="1036" spans="4:21" ht="15">
      <c r="D1036"/>
      <c r="E1036"/>
      <c r="L1036"/>
      <c r="M1036"/>
      <c r="T1036"/>
      <c r="U1036"/>
    </row>
    <row r="1037" spans="4:21" ht="15">
      <c r="D1037"/>
      <c r="E1037"/>
      <c r="L1037"/>
      <c r="M1037"/>
      <c r="T1037"/>
      <c r="U1037"/>
    </row>
    <row r="1038" spans="4:21" ht="15">
      <c r="D1038"/>
      <c r="E1038"/>
      <c r="L1038"/>
      <c r="M1038"/>
      <c r="T1038"/>
      <c r="U1038"/>
    </row>
    <row r="1039" spans="4:21" ht="15">
      <c r="D1039"/>
      <c r="E1039"/>
      <c r="L1039"/>
      <c r="M1039"/>
      <c r="T1039"/>
      <c r="U1039"/>
    </row>
    <row r="1040" spans="4:21" ht="15">
      <c r="D1040"/>
      <c r="E1040"/>
      <c r="L1040"/>
      <c r="M1040"/>
      <c r="T1040"/>
      <c r="U1040"/>
    </row>
    <row r="1041" spans="4:21" ht="15">
      <c r="D1041"/>
      <c r="E1041"/>
      <c r="L1041"/>
      <c r="M1041"/>
      <c r="T1041"/>
      <c r="U1041"/>
    </row>
    <row r="1042" spans="4:21" ht="15">
      <c r="D1042"/>
      <c r="E1042"/>
      <c r="L1042"/>
      <c r="M1042"/>
      <c r="T1042"/>
      <c r="U1042"/>
    </row>
    <row r="1043" spans="4:21" ht="15">
      <c r="D1043"/>
      <c r="E1043"/>
      <c r="L1043"/>
      <c r="M1043"/>
      <c r="T1043"/>
      <c r="U1043"/>
    </row>
    <row r="1044" spans="4:21" ht="15">
      <c r="D1044"/>
      <c r="E1044"/>
      <c r="L1044"/>
      <c r="M1044"/>
      <c r="T1044"/>
      <c r="U1044"/>
    </row>
    <row r="1045" spans="4:21" ht="15">
      <c r="D1045"/>
      <c r="E1045"/>
      <c r="L1045"/>
      <c r="M1045"/>
      <c r="T1045"/>
      <c r="U1045"/>
    </row>
    <row r="1046" spans="4:21" ht="15">
      <c r="D1046"/>
      <c r="E1046"/>
      <c r="L1046"/>
      <c r="M1046"/>
      <c r="T1046"/>
      <c r="U1046"/>
    </row>
    <row r="1047" spans="4:21" ht="15">
      <c r="D1047"/>
      <c r="E1047"/>
      <c r="L1047"/>
      <c r="M1047"/>
      <c r="T1047"/>
      <c r="U1047"/>
    </row>
    <row r="1048" spans="4:21" ht="15">
      <c r="D1048"/>
      <c r="E1048"/>
      <c r="L1048"/>
      <c r="M1048"/>
      <c r="T1048"/>
      <c r="U1048"/>
    </row>
    <row r="1049" spans="4:21" ht="15">
      <c r="D1049"/>
      <c r="E1049"/>
      <c r="L1049"/>
      <c r="M1049"/>
      <c r="T1049"/>
      <c r="U1049"/>
    </row>
    <row r="1050" spans="4:21" ht="15">
      <c r="D1050"/>
      <c r="E1050"/>
      <c r="L1050"/>
      <c r="M1050"/>
      <c r="T1050"/>
      <c r="U1050"/>
    </row>
    <row r="1051" spans="4:21" ht="15">
      <c r="D1051"/>
      <c r="E1051"/>
      <c r="L1051"/>
      <c r="M1051"/>
      <c r="T1051"/>
      <c r="U1051"/>
    </row>
    <row r="1052" spans="4:21" ht="15">
      <c r="D1052"/>
      <c r="E1052"/>
      <c r="L1052"/>
      <c r="M1052"/>
      <c r="T1052"/>
      <c r="U1052"/>
    </row>
    <row r="1053" spans="4:21" ht="15">
      <c r="D1053"/>
      <c r="E1053"/>
      <c r="L1053"/>
      <c r="M1053"/>
      <c r="T1053"/>
      <c r="U1053"/>
    </row>
    <row r="1054" spans="4:21" ht="15">
      <c r="D1054"/>
      <c r="E1054"/>
      <c r="L1054"/>
      <c r="M1054"/>
      <c r="T1054"/>
      <c r="U1054"/>
    </row>
    <row r="1055" spans="4:21" ht="15">
      <c r="D1055"/>
      <c r="E1055"/>
      <c r="L1055"/>
      <c r="M1055"/>
      <c r="T1055"/>
      <c r="U1055"/>
    </row>
    <row r="1056" spans="4:21" ht="15">
      <c r="D1056"/>
      <c r="E1056"/>
      <c r="L1056"/>
      <c r="M1056"/>
      <c r="T1056"/>
      <c r="U1056"/>
    </row>
    <row r="1057" spans="4:21" ht="15">
      <c r="D1057"/>
      <c r="E1057"/>
      <c r="L1057"/>
      <c r="M1057"/>
      <c r="T1057"/>
      <c r="U1057"/>
    </row>
    <row r="1058" spans="4:21" ht="15">
      <c r="D1058"/>
      <c r="E1058"/>
      <c r="L1058"/>
      <c r="M1058"/>
      <c r="T1058"/>
      <c r="U1058"/>
    </row>
    <row r="1059" spans="4:21" ht="15">
      <c r="D1059"/>
      <c r="E1059"/>
      <c r="L1059"/>
      <c r="M1059"/>
      <c r="T1059"/>
      <c r="U1059"/>
    </row>
    <row r="1060" spans="4:21" ht="15">
      <c r="D1060"/>
      <c r="E1060"/>
      <c r="L1060"/>
      <c r="M1060"/>
      <c r="T1060"/>
      <c r="U1060"/>
    </row>
    <row r="1061" spans="4:21" ht="15">
      <c r="D1061"/>
      <c r="E1061"/>
      <c r="L1061"/>
      <c r="M1061"/>
      <c r="T1061"/>
      <c r="U1061"/>
    </row>
    <row r="1062" spans="4:21" ht="15">
      <c r="D1062"/>
      <c r="E1062"/>
      <c r="L1062"/>
      <c r="M1062"/>
      <c r="T1062"/>
      <c r="U1062"/>
    </row>
    <row r="1063" spans="4:21" ht="15">
      <c r="D1063"/>
      <c r="E1063"/>
      <c r="L1063"/>
      <c r="M1063"/>
      <c r="T1063"/>
      <c r="U1063"/>
    </row>
    <row r="1064" spans="4:21" ht="15">
      <c r="D1064"/>
      <c r="E1064"/>
      <c r="L1064"/>
      <c r="M1064"/>
      <c r="T1064"/>
      <c r="U1064"/>
    </row>
    <row r="1065" spans="4:21" ht="15">
      <c r="D1065"/>
      <c r="E1065"/>
      <c r="L1065"/>
      <c r="M1065"/>
      <c r="T1065"/>
      <c r="U1065"/>
    </row>
    <row r="1066" spans="4:21" ht="15">
      <c r="D1066"/>
      <c r="E1066"/>
      <c r="L1066"/>
      <c r="M1066"/>
      <c r="T1066"/>
      <c r="U1066"/>
    </row>
    <row r="1067" spans="4:21" ht="15">
      <c r="D1067"/>
      <c r="E1067"/>
      <c r="L1067"/>
      <c r="M1067"/>
      <c r="T1067"/>
      <c r="U1067"/>
    </row>
    <row r="1068" spans="4:21" ht="15">
      <c r="D1068"/>
      <c r="E1068"/>
      <c r="L1068"/>
      <c r="M1068"/>
      <c r="T1068"/>
      <c r="U1068"/>
    </row>
    <row r="1069" spans="4:21" ht="15">
      <c r="D1069"/>
      <c r="E1069"/>
      <c r="L1069"/>
      <c r="M1069"/>
      <c r="T1069"/>
      <c r="U1069"/>
    </row>
    <row r="1070" spans="4:21" ht="15">
      <c r="D1070"/>
      <c r="E1070"/>
      <c r="L1070"/>
      <c r="M1070"/>
      <c r="T1070"/>
      <c r="U1070"/>
    </row>
    <row r="1071" spans="4:21" ht="15">
      <c r="D1071"/>
      <c r="E1071"/>
      <c r="L1071"/>
      <c r="M1071"/>
      <c r="T1071"/>
      <c r="U1071"/>
    </row>
    <row r="1072" spans="4:21" ht="15">
      <c r="D1072"/>
      <c r="E1072"/>
      <c r="L1072"/>
      <c r="M1072"/>
      <c r="T1072"/>
      <c r="U1072"/>
    </row>
    <row r="1073" spans="4:21" ht="15">
      <c r="D1073"/>
      <c r="E1073"/>
      <c r="L1073"/>
      <c r="M1073"/>
      <c r="T1073"/>
      <c r="U1073"/>
    </row>
    <row r="1074" spans="4:21" ht="15">
      <c r="D1074"/>
      <c r="E1074"/>
      <c r="L1074"/>
      <c r="M1074"/>
      <c r="T1074"/>
      <c r="U1074"/>
    </row>
    <row r="1075" spans="4:21" ht="15">
      <c r="D1075"/>
      <c r="E1075"/>
      <c r="L1075"/>
      <c r="M1075"/>
      <c r="T1075"/>
      <c r="U1075"/>
    </row>
    <row r="1076" spans="4:21" ht="15">
      <c r="D1076"/>
      <c r="E1076"/>
      <c r="L1076"/>
      <c r="M1076"/>
      <c r="T1076"/>
      <c r="U1076"/>
    </row>
    <row r="1077" spans="4:21" ht="15">
      <c r="D1077"/>
      <c r="E1077"/>
      <c r="L1077"/>
      <c r="M1077"/>
      <c r="T1077"/>
      <c r="U1077"/>
    </row>
    <row r="1078" spans="4:21" ht="15">
      <c r="D1078"/>
      <c r="E1078"/>
      <c r="L1078"/>
      <c r="M1078"/>
      <c r="T1078"/>
      <c r="U1078"/>
    </row>
    <row r="1079" spans="4:21" ht="15">
      <c r="D1079"/>
      <c r="E1079"/>
      <c r="L1079"/>
      <c r="M1079"/>
      <c r="T1079"/>
      <c r="U1079"/>
    </row>
    <row r="1080" spans="4:21" ht="15">
      <c r="D1080"/>
      <c r="E1080"/>
      <c r="L1080"/>
      <c r="M1080"/>
      <c r="T1080"/>
      <c r="U1080"/>
    </row>
    <row r="1081" spans="4:21" ht="15">
      <c r="D1081"/>
      <c r="E1081"/>
      <c r="L1081"/>
      <c r="M1081"/>
      <c r="T1081"/>
      <c r="U1081"/>
    </row>
    <row r="1082" spans="4:21" ht="15">
      <c r="D1082"/>
      <c r="E1082"/>
      <c r="L1082"/>
      <c r="M1082"/>
      <c r="T1082"/>
      <c r="U1082"/>
    </row>
    <row r="1083" spans="4:21" ht="15">
      <c r="D1083"/>
      <c r="E1083"/>
      <c r="L1083"/>
      <c r="M1083"/>
      <c r="T1083"/>
      <c r="U1083"/>
    </row>
    <row r="1084" spans="4:21" ht="15">
      <c r="D1084"/>
      <c r="E1084"/>
      <c r="L1084"/>
      <c r="M1084"/>
      <c r="T1084"/>
      <c r="U1084"/>
    </row>
    <row r="1085" spans="4:21" ht="15">
      <c r="D1085"/>
      <c r="E1085"/>
      <c r="L1085"/>
      <c r="M1085"/>
      <c r="T1085"/>
      <c r="U1085"/>
    </row>
    <row r="1086" spans="4:21" ht="15">
      <c r="D1086"/>
      <c r="E1086"/>
      <c r="L1086"/>
      <c r="M1086"/>
      <c r="T1086"/>
      <c r="U1086"/>
    </row>
    <row r="1087" spans="4:21" ht="15">
      <c r="D1087"/>
      <c r="E1087"/>
      <c r="L1087"/>
      <c r="M1087"/>
      <c r="T1087"/>
      <c r="U1087"/>
    </row>
    <row r="1088" spans="4:21" ht="15">
      <c r="D1088"/>
      <c r="E1088"/>
      <c r="L1088"/>
      <c r="M1088"/>
      <c r="T1088"/>
      <c r="U1088"/>
    </row>
    <row r="1089" spans="4:21" ht="15">
      <c r="D1089"/>
      <c r="E1089"/>
      <c r="L1089"/>
      <c r="M1089"/>
      <c r="T1089"/>
      <c r="U1089"/>
    </row>
    <row r="1090" spans="4:21" ht="15">
      <c r="D1090"/>
      <c r="E1090"/>
      <c r="L1090"/>
      <c r="M1090"/>
      <c r="T1090"/>
      <c r="U1090"/>
    </row>
    <row r="1091" spans="4:21" ht="15">
      <c r="D1091"/>
      <c r="E1091"/>
      <c r="L1091"/>
      <c r="M1091"/>
      <c r="T1091"/>
      <c r="U1091"/>
    </row>
    <row r="1092" spans="4:21" ht="15">
      <c r="D1092"/>
      <c r="E1092"/>
      <c r="L1092"/>
      <c r="M1092"/>
      <c r="T1092"/>
      <c r="U1092"/>
    </row>
    <row r="1093" spans="4:21" ht="15">
      <c r="D1093"/>
      <c r="E1093"/>
      <c r="L1093"/>
      <c r="M1093"/>
      <c r="T1093"/>
      <c r="U1093"/>
    </row>
    <row r="1094" spans="4:21" ht="15">
      <c r="D1094"/>
      <c r="E1094"/>
      <c r="L1094"/>
      <c r="M1094"/>
      <c r="T1094"/>
      <c r="U1094"/>
    </row>
    <row r="1095" spans="4:21" ht="15">
      <c r="D1095"/>
      <c r="E1095"/>
      <c r="L1095"/>
      <c r="M1095"/>
      <c r="T1095"/>
      <c r="U1095"/>
    </row>
    <row r="1096" spans="4:21" ht="15">
      <c r="D1096"/>
      <c r="E1096"/>
      <c r="L1096"/>
      <c r="M1096"/>
      <c r="T1096"/>
      <c r="U1096"/>
    </row>
    <row r="1097" spans="4:21" ht="15">
      <c r="D1097"/>
      <c r="E1097"/>
      <c r="L1097"/>
      <c r="M1097"/>
      <c r="T1097"/>
      <c r="U1097"/>
    </row>
    <row r="1098" spans="4:21" ht="15">
      <c r="D1098"/>
      <c r="E1098"/>
      <c r="L1098"/>
      <c r="M1098"/>
      <c r="T1098"/>
      <c r="U1098"/>
    </row>
  </sheetData>
  <sheetProtection sheet="1" objects="1" scenarios="1"/>
  <mergeCells count="1">
    <mergeCell ref="B56:G56"/>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6.xml><?xml version="1.0" encoding="utf-8"?>
<worksheet xmlns="http://schemas.openxmlformats.org/spreadsheetml/2006/main" xmlns:r="http://schemas.openxmlformats.org/officeDocument/2006/relationships">
  <sheetPr codeName="Sheet13"/>
  <dimension ref="A1:BV1101"/>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4.7773437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thickBot="1">
      <c r="A1" s="25">
        <v>1</v>
      </c>
      <c r="B1" s="41" t="s">
        <v>501</v>
      </c>
      <c r="C1" s="40"/>
      <c r="E1" s="75" t="s">
        <v>502</v>
      </c>
      <c r="F1" s="199">
        <v>1</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17" s="80" customFormat="1" ht="4.5" customHeight="1" thickBot="1">
      <c r="B2" s="81"/>
      <c r="C2" s="82"/>
      <c r="D2" s="83"/>
      <c r="E2" s="83"/>
      <c r="F2" s="83"/>
      <c r="G2" s="84"/>
      <c r="I2"/>
      <c r="J2"/>
      <c r="K2"/>
      <c r="L2"/>
      <c r="M2"/>
      <c r="N2"/>
      <c r="O2"/>
      <c r="P2"/>
      <c r="Q2"/>
    </row>
    <row r="3" spans="1:74" s="24" customFormat="1" ht="33" customHeight="1" thickBot="1" thickTop="1">
      <c r="A3" s="76"/>
      <c r="B3" s="77" t="s">
        <v>35</v>
      </c>
      <c r="C3" s="78" t="s">
        <v>36</v>
      </c>
      <c r="D3" s="79" t="s">
        <v>37</v>
      </c>
      <c r="E3" s="79" t="s">
        <v>333</v>
      </c>
      <c r="F3" s="204" t="s">
        <v>3</v>
      </c>
      <c r="G3" s="78"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3.25" customHeight="1">
      <c r="A4" s="12" t="s">
        <v>39</v>
      </c>
      <c r="B4" s="12" t="s">
        <v>52</v>
      </c>
      <c r="C4" s="43"/>
      <c r="D4" s="12"/>
      <c r="E4" s="12"/>
      <c r="F4" s="29"/>
      <c r="G4" s="11"/>
      <c r="K4"/>
      <c r="L4"/>
      <c r="M4"/>
      <c r="S4"/>
      <c r="T4"/>
      <c r="U4"/>
    </row>
    <row r="5" spans="1:21" ht="15">
      <c r="A5" s="12"/>
      <c r="B5" s="12" t="s">
        <v>134</v>
      </c>
      <c r="C5" s="43" t="s">
        <v>46</v>
      </c>
      <c r="D5" s="12"/>
      <c r="E5" s="12" t="e">
        <f>NA()</f>
        <v>#N/A</v>
      </c>
      <c r="F5" s="29">
        <f>IF(ISNA(E5),0,INDEX(IF(UPPER(RIGHT(E5,1))=Low,UnitCostLow,IF(UPPER(RIGHT(E5,1))=High,UnitCostHigh,UnitCostSpecified)),MATCH(UPPER(LEFT(E5,LEN(E5)-1)),CostCode,0)))</f>
        <v>0</v>
      </c>
      <c r="G5" s="11">
        <f aca="true" t="shared" si="0" ref="G5:G11">F5*D5</f>
        <v>0</v>
      </c>
      <c r="K5"/>
      <c r="L5"/>
      <c r="M5"/>
      <c r="S5"/>
      <c r="T5"/>
      <c r="U5"/>
    </row>
    <row r="6" spans="1:21" ht="15">
      <c r="A6" s="12" t="s">
        <v>0</v>
      </c>
      <c r="B6" s="12" t="s">
        <v>135</v>
      </c>
      <c r="C6" s="43" t="s">
        <v>46</v>
      </c>
      <c r="D6" s="12"/>
      <c r="E6" s="12" t="e">
        <f>NA()</f>
        <v>#N/A</v>
      </c>
      <c r="F6" s="29">
        <f aca="true" t="shared" si="1" ref="F6:F32">IF(ISNA(E6),0,INDEX(IF(UPPER(RIGHT(E6,1))=Low,UnitCostLow,IF(UPPER(RIGHT(E6,1))=High,UnitCostHigh,UnitCostSpecified)),MATCH(UPPER(LEFT(E6,LEN(E6)-1)),CostCode,0)))</f>
        <v>0</v>
      </c>
      <c r="G6" s="11">
        <f t="shared" si="0"/>
        <v>0</v>
      </c>
      <c r="K6"/>
      <c r="L6"/>
      <c r="M6"/>
      <c r="S6"/>
      <c r="T6"/>
      <c r="U6"/>
    </row>
    <row r="7" spans="1:21" ht="15">
      <c r="A7" s="12" t="s">
        <v>0</v>
      </c>
      <c r="B7" s="12" t="s">
        <v>136</v>
      </c>
      <c r="C7" s="43" t="s">
        <v>46</v>
      </c>
      <c r="D7" s="12"/>
      <c r="E7" s="12" t="e">
        <f>NA()</f>
        <v>#N/A</v>
      </c>
      <c r="F7" s="29">
        <f t="shared" si="1"/>
        <v>0</v>
      </c>
      <c r="G7" s="11">
        <f t="shared" si="0"/>
        <v>0</v>
      </c>
      <c r="K7"/>
      <c r="L7"/>
      <c r="M7"/>
      <c r="S7"/>
      <c r="T7"/>
      <c r="U7"/>
    </row>
    <row r="8" spans="1:21" ht="15">
      <c r="A8" s="12" t="s">
        <v>0</v>
      </c>
      <c r="B8" s="12" t="s">
        <v>116</v>
      </c>
      <c r="C8" s="43" t="s">
        <v>46</v>
      </c>
      <c r="D8" s="12"/>
      <c r="E8" s="12" t="e">
        <f>NA()</f>
        <v>#N/A</v>
      </c>
      <c r="F8" s="29">
        <f t="shared" si="1"/>
        <v>0</v>
      </c>
      <c r="G8" s="11">
        <f t="shared" si="0"/>
        <v>0</v>
      </c>
      <c r="K8"/>
      <c r="L8"/>
      <c r="M8"/>
      <c r="S8"/>
      <c r="T8"/>
      <c r="U8"/>
    </row>
    <row r="9" spans="1:21" ht="15">
      <c r="A9" s="12" t="s">
        <v>0</v>
      </c>
      <c r="B9" s="12" t="s">
        <v>56</v>
      </c>
      <c r="C9" s="43" t="s">
        <v>46</v>
      </c>
      <c r="D9" s="12"/>
      <c r="E9" s="12" t="e">
        <f>NA()</f>
        <v>#N/A</v>
      </c>
      <c r="F9" s="29">
        <f t="shared" si="1"/>
        <v>0</v>
      </c>
      <c r="G9" s="11">
        <f t="shared" si="0"/>
        <v>0</v>
      </c>
      <c r="K9"/>
      <c r="L9"/>
      <c r="M9"/>
      <c r="S9"/>
      <c r="T9"/>
      <c r="U9"/>
    </row>
    <row r="10" spans="1:21" ht="15">
      <c r="A10" s="12" t="s">
        <v>0</v>
      </c>
      <c r="B10" s="12" t="s">
        <v>57</v>
      </c>
      <c r="C10" s="43" t="s">
        <v>46</v>
      </c>
      <c r="D10" s="12"/>
      <c r="E10" s="12" t="e">
        <f>NA()</f>
        <v>#N/A</v>
      </c>
      <c r="F10" s="29">
        <f t="shared" si="1"/>
        <v>0</v>
      </c>
      <c r="G10" s="11">
        <f t="shared" si="0"/>
        <v>0</v>
      </c>
      <c r="K10"/>
      <c r="L10"/>
      <c r="M10"/>
      <c r="S10"/>
      <c r="T10"/>
      <c r="U10"/>
    </row>
    <row r="11" spans="1:21" ht="15">
      <c r="A11" s="12" t="s">
        <v>0</v>
      </c>
      <c r="B11" s="12" t="s">
        <v>50</v>
      </c>
      <c r="C11" s="43"/>
      <c r="D11" s="12"/>
      <c r="E11" s="12" t="e">
        <f>NA()</f>
        <v>#N/A</v>
      </c>
      <c r="F11" s="29">
        <f t="shared" si="1"/>
        <v>0</v>
      </c>
      <c r="G11" s="11">
        <f t="shared" si="0"/>
        <v>0</v>
      </c>
      <c r="K11"/>
      <c r="L11"/>
      <c r="M11"/>
      <c r="S11"/>
      <c r="T11"/>
      <c r="U11"/>
    </row>
    <row r="12" spans="1:21" ht="26.25" customHeight="1">
      <c r="A12" s="12" t="s">
        <v>51</v>
      </c>
      <c r="B12" s="12" t="s">
        <v>137</v>
      </c>
      <c r="C12" s="43"/>
      <c r="D12" s="12"/>
      <c r="E12" s="12"/>
      <c r="F12" s="29"/>
      <c r="G12" s="11"/>
      <c r="K12"/>
      <c r="L12"/>
      <c r="M12"/>
      <c r="S12"/>
      <c r="T12"/>
      <c r="U12"/>
    </row>
    <row r="13" spans="1:21" ht="15">
      <c r="A13" s="12" t="s">
        <v>0</v>
      </c>
      <c r="B13" s="12" t="s">
        <v>705</v>
      </c>
      <c r="C13" s="43" t="s">
        <v>704</v>
      </c>
      <c r="D13" s="12">
        <v>8</v>
      </c>
      <c r="E13" s="12" t="e">
        <f>NA()</f>
        <v>#N/A</v>
      </c>
      <c r="F13" s="29">
        <v>140</v>
      </c>
      <c r="G13" s="11">
        <f>F13*D13</f>
        <v>1120</v>
      </c>
      <c r="K13"/>
      <c r="L13"/>
      <c r="M13"/>
      <c r="S13"/>
      <c r="T13"/>
      <c r="U13"/>
    </row>
    <row r="14" spans="1:21" ht="15">
      <c r="A14" s="12" t="s">
        <v>0</v>
      </c>
      <c r="B14" s="12" t="s">
        <v>706</v>
      </c>
      <c r="C14" s="43" t="s">
        <v>170</v>
      </c>
      <c r="D14" s="12">
        <v>4000</v>
      </c>
      <c r="E14" s="12" t="s">
        <v>711</v>
      </c>
      <c r="F14" s="29">
        <f t="shared" si="1"/>
        <v>7.92</v>
      </c>
      <c r="G14" s="11">
        <f>F14*D14</f>
        <v>31680</v>
      </c>
      <c r="K14"/>
      <c r="L14"/>
      <c r="M14"/>
      <c r="S14"/>
      <c r="T14"/>
      <c r="U14"/>
    </row>
    <row r="15" spans="1:21" ht="15">
      <c r="A15" s="12" t="s">
        <v>0</v>
      </c>
      <c r="B15" s="12" t="s">
        <v>715</v>
      </c>
      <c r="C15" s="43" t="s">
        <v>170</v>
      </c>
      <c r="D15" s="12">
        <v>4000</v>
      </c>
      <c r="E15" s="12"/>
      <c r="F15" s="29">
        <v>1.95</v>
      </c>
      <c r="G15" s="11">
        <f>F15*D15</f>
        <v>7800</v>
      </c>
      <c r="K15"/>
      <c r="L15"/>
      <c r="M15"/>
      <c r="S15"/>
      <c r="T15"/>
      <c r="U15"/>
    </row>
    <row r="16" spans="1:21" ht="15">
      <c r="A16" s="12" t="s">
        <v>0</v>
      </c>
      <c r="B16" s="12" t="s">
        <v>716</v>
      </c>
      <c r="C16" s="43" t="s">
        <v>46</v>
      </c>
      <c r="D16" s="12">
        <v>600</v>
      </c>
      <c r="E16" s="12" t="s">
        <v>717</v>
      </c>
      <c r="F16" s="29">
        <f t="shared" si="1"/>
        <v>2.91</v>
      </c>
      <c r="G16" s="11">
        <f>F16*D16</f>
        <v>1746</v>
      </c>
      <c r="K16"/>
      <c r="L16"/>
      <c r="M16"/>
      <c r="S16"/>
      <c r="T16"/>
      <c r="U16"/>
    </row>
    <row r="17" spans="1:21" ht="15">
      <c r="A17" s="12" t="s">
        <v>0</v>
      </c>
      <c r="B17" s="12" t="s">
        <v>50</v>
      </c>
      <c r="C17" s="43"/>
      <c r="D17" s="12"/>
      <c r="E17" s="12" t="e">
        <f>NA()</f>
        <v>#N/A</v>
      </c>
      <c r="F17" s="29">
        <f t="shared" si="1"/>
        <v>0</v>
      </c>
      <c r="G17" s="11">
        <f>F17*D17</f>
        <v>0</v>
      </c>
      <c r="K17"/>
      <c r="L17"/>
      <c r="M17"/>
      <c r="S17"/>
      <c r="T17"/>
      <c r="U17"/>
    </row>
    <row r="18" spans="1:21" ht="26.25" customHeight="1">
      <c r="A18" s="12" t="s">
        <v>62</v>
      </c>
      <c r="B18" s="12" t="s">
        <v>138</v>
      </c>
      <c r="C18" s="43"/>
      <c r="D18" s="12"/>
      <c r="E18" s="12"/>
      <c r="F18" s="29"/>
      <c r="G18" s="11"/>
      <c r="K18"/>
      <c r="L18"/>
      <c r="M18"/>
      <c r="S18"/>
      <c r="T18"/>
      <c r="U18"/>
    </row>
    <row r="19" spans="1:21" ht="15">
      <c r="A19" s="12" t="s">
        <v>0</v>
      </c>
      <c r="B19" s="12" t="s">
        <v>702</v>
      </c>
      <c r="C19" s="43" t="s">
        <v>46</v>
      </c>
      <c r="D19" s="12">
        <v>1100</v>
      </c>
      <c r="E19" s="12" t="s">
        <v>700</v>
      </c>
      <c r="F19" s="29">
        <f t="shared" si="1"/>
        <v>14.3</v>
      </c>
      <c r="G19" s="11">
        <f>F19*D19</f>
        <v>15730</v>
      </c>
      <c r="K19"/>
      <c r="L19"/>
      <c r="M19"/>
      <c r="S19"/>
      <c r="T19"/>
      <c r="U19"/>
    </row>
    <row r="20" spans="1:21" ht="15">
      <c r="A20" s="12" t="s">
        <v>0</v>
      </c>
      <c r="B20" s="12" t="s">
        <v>703</v>
      </c>
      <c r="C20" s="43" t="s">
        <v>46</v>
      </c>
      <c r="D20" s="12">
        <v>6300</v>
      </c>
      <c r="E20" s="12" t="s">
        <v>718</v>
      </c>
      <c r="F20" s="29">
        <f t="shared" si="1"/>
        <v>8.76</v>
      </c>
      <c r="G20" s="11">
        <f>F20*D20</f>
        <v>55188</v>
      </c>
      <c r="K20"/>
      <c r="L20"/>
      <c r="M20"/>
      <c r="S20"/>
      <c r="T20"/>
      <c r="U20"/>
    </row>
    <row r="21" spans="1:21" ht="15">
      <c r="A21" s="12" t="s">
        <v>0</v>
      </c>
      <c r="B21" s="12" t="s">
        <v>139</v>
      </c>
      <c r="C21" s="43" t="s">
        <v>68</v>
      </c>
      <c r="D21" s="12"/>
      <c r="E21" s="12" t="e">
        <f>NA()</f>
        <v>#N/A</v>
      </c>
      <c r="F21" s="29">
        <f t="shared" si="1"/>
        <v>0</v>
      </c>
      <c r="G21" s="11">
        <f>F21*D21</f>
        <v>0</v>
      </c>
      <c r="K21"/>
      <c r="L21"/>
      <c r="M21"/>
      <c r="S21"/>
      <c r="T21"/>
      <c r="U21"/>
    </row>
    <row r="22" spans="1:21" ht="15">
      <c r="A22" s="12" t="s">
        <v>0</v>
      </c>
      <c r="B22" s="12" t="s">
        <v>50</v>
      </c>
      <c r="C22" s="43"/>
      <c r="D22" s="12"/>
      <c r="E22" s="12" t="e">
        <f>NA()</f>
        <v>#N/A</v>
      </c>
      <c r="F22" s="29">
        <f t="shared" si="1"/>
        <v>0</v>
      </c>
      <c r="G22" s="11">
        <f>F22*D22</f>
        <v>0</v>
      </c>
      <c r="K22"/>
      <c r="L22"/>
      <c r="M22"/>
      <c r="S22"/>
      <c r="T22"/>
      <c r="U22"/>
    </row>
    <row r="23" spans="1:21" ht="24.75" customHeight="1">
      <c r="A23" s="12" t="s">
        <v>69</v>
      </c>
      <c r="B23" s="12" t="s">
        <v>140</v>
      </c>
      <c r="C23" s="43"/>
      <c r="D23" s="12"/>
      <c r="E23" s="12"/>
      <c r="F23" s="29"/>
      <c r="G23" s="11"/>
      <c r="K23"/>
      <c r="L23"/>
      <c r="M23"/>
      <c r="S23"/>
      <c r="T23"/>
      <c r="U23"/>
    </row>
    <row r="24" spans="1:21" ht="15">
      <c r="A24" s="12" t="s">
        <v>0</v>
      </c>
      <c r="B24" s="12" t="s">
        <v>141</v>
      </c>
      <c r="C24" s="43"/>
      <c r="D24" s="12"/>
      <c r="E24" s="12" t="e">
        <f>NA()</f>
        <v>#N/A</v>
      </c>
      <c r="F24" s="29">
        <f t="shared" si="1"/>
        <v>0</v>
      </c>
      <c r="G24" s="11">
        <f>F24*D24</f>
        <v>0</v>
      </c>
      <c r="K24"/>
      <c r="L24"/>
      <c r="M24"/>
      <c r="S24"/>
      <c r="T24"/>
      <c r="U24"/>
    </row>
    <row r="25" spans="1:21" ht="26.25" customHeight="1">
      <c r="A25" s="12" t="s">
        <v>74</v>
      </c>
      <c r="B25" s="12" t="s">
        <v>87</v>
      </c>
      <c r="C25" s="43"/>
      <c r="D25" s="12"/>
      <c r="E25" s="12"/>
      <c r="F25" s="29"/>
      <c r="G25" s="11"/>
      <c r="K25"/>
      <c r="L25"/>
      <c r="M25"/>
      <c r="S25"/>
      <c r="T25"/>
      <c r="U25"/>
    </row>
    <row r="26" spans="1:21" ht="15">
      <c r="A26" s="12" t="s">
        <v>0</v>
      </c>
      <c r="B26" s="12" t="s">
        <v>88</v>
      </c>
      <c r="C26" s="43" t="s">
        <v>46</v>
      </c>
      <c r="D26" s="12"/>
      <c r="E26" s="12" t="e">
        <f>NA()</f>
        <v>#N/A</v>
      </c>
      <c r="F26" s="29">
        <f t="shared" si="1"/>
        <v>0</v>
      </c>
      <c r="G26" s="11">
        <f>F26*D26</f>
        <v>0</v>
      </c>
      <c r="K26"/>
      <c r="L26"/>
      <c r="M26"/>
      <c r="S26"/>
      <c r="T26"/>
      <c r="U26"/>
    </row>
    <row r="27" spans="1:21" ht="15">
      <c r="A27" s="12" t="s">
        <v>0</v>
      </c>
      <c r="B27" s="12" t="s">
        <v>79</v>
      </c>
      <c r="C27" s="43" t="s">
        <v>46</v>
      </c>
      <c r="D27" s="12"/>
      <c r="E27" s="12" t="e">
        <f>NA()</f>
        <v>#N/A</v>
      </c>
      <c r="F27" s="29">
        <f t="shared" si="1"/>
        <v>0</v>
      </c>
      <c r="G27" s="11">
        <f>F27*D27</f>
        <v>0</v>
      </c>
      <c r="K27"/>
      <c r="L27"/>
      <c r="M27"/>
      <c r="S27"/>
      <c r="T27"/>
      <c r="U27"/>
    </row>
    <row r="28" spans="1:21" ht="15">
      <c r="A28" s="12" t="s">
        <v>0</v>
      </c>
      <c r="B28" s="12" t="s">
        <v>67</v>
      </c>
      <c r="C28" s="43" t="s">
        <v>68</v>
      </c>
      <c r="D28" s="12"/>
      <c r="E28" s="12" t="e">
        <f>NA()</f>
        <v>#N/A</v>
      </c>
      <c r="F28" s="29">
        <f t="shared" si="1"/>
        <v>0</v>
      </c>
      <c r="G28" s="11">
        <f>F28*D28</f>
        <v>0</v>
      </c>
      <c r="K28"/>
      <c r="L28"/>
      <c r="M28"/>
      <c r="S28"/>
      <c r="T28"/>
      <c r="U28"/>
    </row>
    <row r="29" spans="1:21" ht="24.75" customHeight="1">
      <c r="A29" s="12" t="s">
        <v>0</v>
      </c>
      <c r="B29" s="12" t="s">
        <v>50</v>
      </c>
      <c r="C29" s="43"/>
      <c r="D29" s="12"/>
      <c r="E29" s="12" t="e">
        <f>NA()</f>
        <v>#N/A</v>
      </c>
      <c r="F29" s="29">
        <f t="shared" si="1"/>
        <v>0</v>
      </c>
      <c r="G29" s="11">
        <f>F29*D29</f>
        <v>0</v>
      </c>
      <c r="K29"/>
      <c r="L29"/>
      <c r="M29"/>
      <c r="S29"/>
      <c r="T29"/>
      <c r="U29"/>
    </row>
    <row r="30" spans="1:21" ht="26.25" customHeight="1">
      <c r="A30" s="12" t="s">
        <v>84</v>
      </c>
      <c r="B30" s="12" t="s">
        <v>90</v>
      </c>
      <c r="C30" s="43"/>
      <c r="D30" s="12"/>
      <c r="E30" s="12"/>
      <c r="F30" s="29"/>
      <c r="G30" s="11"/>
      <c r="K30"/>
      <c r="L30"/>
      <c r="M30"/>
      <c r="S30"/>
      <c r="T30"/>
      <c r="U30"/>
    </row>
    <row r="31" spans="1:21" ht="15">
      <c r="A31" s="12" t="s">
        <v>0</v>
      </c>
      <c r="B31" s="12"/>
      <c r="C31" s="43"/>
      <c r="D31" s="12"/>
      <c r="E31" s="12" t="e">
        <f>NA()</f>
        <v>#N/A</v>
      </c>
      <c r="F31" s="29">
        <f t="shared" si="1"/>
        <v>0</v>
      </c>
      <c r="G31" s="11">
        <f>F31*D31</f>
        <v>0</v>
      </c>
      <c r="K31"/>
      <c r="L31"/>
      <c r="M31"/>
      <c r="S31"/>
      <c r="T31"/>
      <c r="U31"/>
    </row>
    <row r="32" spans="1:21" ht="15">
      <c r="A32" s="12"/>
      <c r="B32" s="12"/>
      <c r="C32" s="43"/>
      <c r="D32" s="12"/>
      <c r="E32" s="12" t="e">
        <f>NA()</f>
        <v>#N/A</v>
      </c>
      <c r="F32" s="29">
        <f t="shared" si="1"/>
        <v>0</v>
      </c>
      <c r="G32" s="11">
        <f>F32*D32</f>
        <v>0</v>
      </c>
      <c r="K32"/>
      <c r="L32"/>
      <c r="M32"/>
      <c r="S32"/>
      <c r="T32"/>
      <c r="U32"/>
    </row>
    <row r="33" spans="1:21" ht="27.75" customHeight="1">
      <c r="A33" s="57"/>
      <c r="B33" s="57" t="s">
        <v>91</v>
      </c>
      <c r="C33" s="58"/>
      <c r="D33" s="57"/>
      <c r="E33" s="57"/>
      <c r="F33" s="125"/>
      <c r="G33" s="60">
        <f>SUM(G4:G32)</f>
        <v>113264</v>
      </c>
      <c r="K33"/>
      <c r="L33"/>
      <c r="M33"/>
      <c r="S33"/>
      <c r="T33"/>
      <c r="U33"/>
    </row>
    <row r="34" spans="1:21" ht="7.5" customHeight="1" thickBot="1">
      <c r="A34" s="12"/>
      <c r="B34" s="12"/>
      <c r="C34" s="43"/>
      <c r="D34" s="12"/>
      <c r="E34" s="12"/>
      <c r="F34" s="29"/>
      <c r="G34" s="11"/>
      <c r="K34"/>
      <c r="L34"/>
      <c r="M34"/>
      <c r="S34"/>
      <c r="T34"/>
      <c r="U34"/>
    </row>
    <row r="35" spans="1:21" ht="7.5" customHeight="1">
      <c r="A35" s="72"/>
      <c r="B35" s="72"/>
      <c r="C35" s="73"/>
      <c r="D35" s="72"/>
      <c r="E35" s="72"/>
      <c r="F35" s="205"/>
      <c r="G35" s="74"/>
      <c r="K35"/>
      <c r="L35"/>
      <c r="M35"/>
      <c r="S35"/>
      <c r="T35"/>
      <c r="U35"/>
    </row>
    <row r="36" spans="1:21" ht="15">
      <c r="A36" s="12"/>
      <c r="B36" s="12" t="s">
        <v>142</v>
      </c>
      <c r="C36" s="43"/>
      <c r="D36" s="12"/>
      <c r="E36" s="12"/>
      <c r="F36" s="29"/>
      <c r="G36" s="11"/>
      <c r="K36"/>
      <c r="L36"/>
      <c r="M36"/>
      <c r="S36"/>
      <c r="T36"/>
      <c r="U36"/>
    </row>
    <row r="37" spans="1:21" ht="144" customHeight="1">
      <c r="A37" s="12"/>
      <c r="B37" s="271"/>
      <c r="C37" s="272"/>
      <c r="D37" s="272"/>
      <c r="E37" s="272"/>
      <c r="F37" s="272"/>
      <c r="G37" s="273"/>
      <c r="K37"/>
      <c r="L37"/>
      <c r="M37"/>
      <c r="S37"/>
      <c r="T37"/>
      <c r="U37"/>
    </row>
    <row r="38" spans="1:21" ht="15.75" thickBot="1">
      <c r="A38" s="12"/>
      <c r="C38" s="43"/>
      <c r="D38" s="12"/>
      <c r="E38" s="12"/>
      <c r="F38" s="29"/>
      <c r="G38" s="11"/>
      <c r="K38"/>
      <c r="L38"/>
      <c r="M38"/>
      <c r="S38"/>
      <c r="T38"/>
      <c r="U38"/>
    </row>
    <row r="39" spans="1:21" ht="15">
      <c r="A39" s="72"/>
      <c r="B39" s="72"/>
      <c r="C39" s="73"/>
      <c r="D39" s="72"/>
      <c r="E39" s="72"/>
      <c r="F39" s="205"/>
      <c r="G39" s="74"/>
      <c r="K39"/>
      <c r="L39"/>
      <c r="M39"/>
      <c r="S39"/>
      <c r="T39"/>
      <c r="U39"/>
    </row>
    <row r="40" spans="1:21" ht="15">
      <c r="A40" s="12"/>
      <c r="B40" s="12"/>
      <c r="C40" s="43"/>
      <c r="D40" s="12"/>
      <c r="E40" s="12"/>
      <c r="F40" s="29"/>
      <c r="G40" s="11"/>
      <c r="K40"/>
      <c r="L40"/>
      <c r="M40"/>
      <c r="S40"/>
      <c r="T40"/>
      <c r="U40"/>
    </row>
    <row r="41" spans="1:21" ht="15">
      <c r="A41" s="12"/>
      <c r="B41" s="12"/>
      <c r="C41" s="43"/>
      <c r="D41" s="12"/>
      <c r="E41" s="12"/>
      <c r="F41" s="29"/>
      <c r="G41" s="11"/>
      <c r="K41"/>
      <c r="L41"/>
      <c r="M41"/>
      <c r="S41"/>
      <c r="T41"/>
      <c r="U41"/>
    </row>
    <row r="42" spans="1:21" ht="15">
      <c r="A42" s="12"/>
      <c r="B42" s="12"/>
      <c r="C42" s="43"/>
      <c r="D42" s="12"/>
      <c r="E42" s="12"/>
      <c r="F42" s="29"/>
      <c r="G42" s="11"/>
      <c r="K42"/>
      <c r="L42"/>
      <c r="M42"/>
      <c r="S42"/>
      <c r="T42"/>
      <c r="U42"/>
    </row>
    <row r="43" spans="1:21" ht="15">
      <c r="A43" s="12"/>
      <c r="B43" s="12"/>
      <c r="C43" s="43"/>
      <c r="D43" s="12"/>
      <c r="E43" s="12"/>
      <c r="F43" s="29"/>
      <c r="G43" s="11"/>
      <c r="K43"/>
      <c r="L43"/>
      <c r="M43"/>
      <c r="S43"/>
      <c r="T43"/>
      <c r="U43"/>
    </row>
    <row r="44" spans="1:21" ht="24.75" customHeight="1">
      <c r="A44" s="12"/>
      <c r="B44" s="12"/>
      <c r="C44" s="43"/>
      <c r="D44" s="12"/>
      <c r="E44" s="12"/>
      <c r="F44" s="29"/>
      <c r="G44" s="11"/>
      <c r="K44"/>
      <c r="L44"/>
      <c r="M44"/>
      <c r="S44"/>
      <c r="T44"/>
      <c r="U44"/>
    </row>
    <row r="45" spans="1:21" ht="15">
      <c r="A45" s="12"/>
      <c r="B45" s="12"/>
      <c r="C45" s="43"/>
      <c r="D45" s="12"/>
      <c r="E45" s="12"/>
      <c r="F45" s="29"/>
      <c r="G45" s="11"/>
      <c r="K45"/>
      <c r="L45"/>
      <c r="M45"/>
      <c r="S45"/>
      <c r="T45"/>
      <c r="U45"/>
    </row>
    <row r="46" spans="1:21" ht="15">
      <c r="A46" s="12"/>
      <c r="B46" s="12"/>
      <c r="C46" s="43"/>
      <c r="D46" s="12"/>
      <c r="E46" s="12"/>
      <c r="F46" s="29"/>
      <c r="G46" s="11"/>
      <c r="K46"/>
      <c r="L46"/>
      <c r="M46"/>
      <c r="S46"/>
      <c r="T46"/>
      <c r="U46"/>
    </row>
    <row r="47" spans="1:21" ht="15">
      <c r="A47" s="12"/>
      <c r="B47" s="12"/>
      <c r="C47" s="43"/>
      <c r="D47" s="12"/>
      <c r="E47" s="12"/>
      <c r="F47" s="29"/>
      <c r="G47" s="11"/>
      <c r="K47"/>
      <c r="L47"/>
      <c r="M47"/>
      <c r="S47"/>
      <c r="T47"/>
      <c r="U47"/>
    </row>
    <row r="48" spans="1:21" ht="24.75" customHeight="1">
      <c r="A48" s="12"/>
      <c r="B48" s="12"/>
      <c r="C48" s="43"/>
      <c r="D48" s="12"/>
      <c r="E48" s="12"/>
      <c r="F48" s="29"/>
      <c r="G48" s="11"/>
      <c r="K48"/>
      <c r="L48"/>
      <c r="M48"/>
      <c r="S48"/>
      <c r="T48"/>
      <c r="U48"/>
    </row>
    <row r="49" spans="1:21" ht="15">
      <c r="A49" s="12"/>
      <c r="B49" s="12"/>
      <c r="C49" s="43"/>
      <c r="D49" s="12"/>
      <c r="E49" s="12"/>
      <c r="F49" s="29"/>
      <c r="G49" s="11"/>
      <c r="K49"/>
      <c r="L49"/>
      <c r="M49"/>
      <c r="S49"/>
      <c r="T49"/>
      <c r="U49"/>
    </row>
    <row r="50" spans="1:21" ht="15">
      <c r="A50" s="12"/>
      <c r="B50" s="12"/>
      <c r="C50" s="43"/>
      <c r="D50" s="12"/>
      <c r="E50" s="12"/>
      <c r="F50" s="29"/>
      <c r="G50" s="11"/>
      <c r="K50"/>
      <c r="L50"/>
      <c r="M50"/>
      <c r="S50"/>
      <c r="T50"/>
      <c r="U50"/>
    </row>
    <row r="51" spans="1:21" ht="15">
      <c r="A51" s="12"/>
      <c r="B51" s="12"/>
      <c r="C51" s="43"/>
      <c r="D51" s="12"/>
      <c r="E51" s="12"/>
      <c r="F51" s="29"/>
      <c r="G51" s="11"/>
      <c r="K51"/>
      <c r="L51"/>
      <c r="M51"/>
      <c r="S51"/>
      <c r="T51"/>
      <c r="U51"/>
    </row>
    <row r="52" spans="1:21" ht="15">
      <c r="A52" s="12"/>
      <c r="B52" s="12"/>
      <c r="C52" s="43"/>
      <c r="D52" s="12"/>
      <c r="E52" s="12"/>
      <c r="F52" s="29"/>
      <c r="G52" s="11"/>
      <c r="K52"/>
      <c r="L52"/>
      <c r="M52"/>
      <c r="S52"/>
      <c r="T52"/>
      <c r="U52"/>
    </row>
    <row r="53" spans="1:21" ht="24.75" customHeight="1">
      <c r="A53" s="12"/>
      <c r="B53" s="12"/>
      <c r="C53" s="43"/>
      <c r="D53" s="12"/>
      <c r="E53" s="12"/>
      <c r="F53" s="29"/>
      <c r="G53" s="11"/>
      <c r="K53"/>
      <c r="L53"/>
      <c r="M53"/>
      <c r="S53"/>
      <c r="T53"/>
      <c r="U53"/>
    </row>
    <row r="54" spans="3:21" ht="15.75" customHeight="1">
      <c r="C54"/>
      <c r="D54"/>
      <c r="E54"/>
      <c r="K54"/>
      <c r="L54"/>
      <c r="M54"/>
      <c r="S54"/>
      <c r="T54"/>
      <c r="U54"/>
    </row>
    <row r="55" spans="3:21" ht="15">
      <c r="C55"/>
      <c r="D55"/>
      <c r="E55"/>
      <c r="K55"/>
      <c r="L55"/>
      <c r="M55"/>
      <c r="S55"/>
      <c r="T55"/>
      <c r="U55"/>
    </row>
    <row r="56" spans="3:21" ht="15">
      <c r="C56"/>
      <c r="D56"/>
      <c r="E56"/>
      <c r="K56"/>
      <c r="L56"/>
      <c r="M56"/>
      <c r="S56"/>
      <c r="T56"/>
      <c r="U56"/>
    </row>
    <row r="57" spans="3:21" ht="15">
      <c r="C57"/>
      <c r="D57"/>
      <c r="E57"/>
      <c r="K57"/>
      <c r="L57"/>
      <c r="M57"/>
      <c r="S57"/>
      <c r="T57"/>
      <c r="U57"/>
    </row>
    <row r="58" spans="3:21" ht="15">
      <c r="C58"/>
      <c r="D58"/>
      <c r="E58"/>
      <c r="K58"/>
      <c r="L58"/>
      <c r="M58"/>
      <c r="S58"/>
      <c r="T58"/>
      <c r="U58"/>
    </row>
    <row r="59" spans="3:21" ht="144.75" customHeight="1">
      <c r="C59"/>
      <c r="D59"/>
      <c r="E59"/>
      <c r="K59"/>
      <c r="L59"/>
      <c r="M59"/>
      <c r="S59"/>
      <c r="T59"/>
      <c r="U59"/>
    </row>
    <row r="60" spans="3:21" ht="15">
      <c r="C60"/>
      <c r="D60"/>
      <c r="E60"/>
      <c r="K60"/>
      <c r="L60"/>
      <c r="M60"/>
      <c r="S60"/>
      <c r="T60"/>
      <c r="U60"/>
    </row>
    <row r="61" spans="3:21" ht="15">
      <c r="C61"/>
      <c r="D61"/>
      <c r="E61"/>
      <c r="K61"/>
      <c r="L61"/>
      <c r="M61"/>
      <c r="S61"/>
      <c r="T61"/>
      <c r="U61"/>
    </row>
    <row r="62" spans="3:21" ht="15">
      <c r="C62"/>
      <c r="D62"/>
      <c r="E62"/>
      <c r="K62"/>
      <c r="L62"/>
      <c r="M62"/>
      <c r="S62"/>
      <c r="T62"/>
      <c r="U62"/>
    </row>
    <row r="63" spans="3:21" ht="15">
      <c r="C63"/>
      <c r="D63"/>
      <c r="E63"/>
      <c r="K63"/>
      <c r="L63"/>
      <c r="M63"/>
      <c r="S63"/>
      <c r="T63"/>
      <c r="U63"/>
    </row>
    <row r="64" spans="3:21" ht="15">
      <c r="C64"/>
      <c r="D64"/>
      <c r="E64"/>
      <c r="K64"/>
      <c r="L64"/>
      <c r="M64"/>
      <c r="S64"/>
      <c r="T64"/>
      <c r="U64"/>
    </row>
    <row r="65" spans="3:21" ht="15">
      <c r="C65"/>
      <c r="D65"/>
      <c r="E65"/>
      <c r="K65"/>
      <c r="L65"/>
      <c r="M65"/>
      <c r="S65"/>
      <c r="T65"/>
      <c r="U65"/>
    </row>
    <row r="66" spans="3:21" ht="15">
      <c r="C66"/>
      <c r="D66"/>
      <c r="E66"/>
      <c r="K66"/>
      <c r="L66"/>
      <c r="M66"/>
      <c r="S66"/>
      <c r="T66"/>
      <c r="U66"/>
    </row>
    <row r="67" spans="3:21" ht="15">
      <c r="C67"/>
      <c r="D67"/>
      <c r="E67"/>
      <c r="K67"/>
      <c r="L67"/>
      <c r="M67"/>
      <c r="S67"/>
      <c r="T67"/>
      <c r="U67"/>
    </row>
    <row r="68" spans="3:21" ht="15">
      <c r="C68"/>
      <c r="D68"/>
      <c r="E68"/>
      <c r="K68"/>
      <c r="L68"/>
      <c r="M68"/>
      <c r="S68"/>
      <c r="T68"/>
      <c r="U68"/>
    </row>
    <row r="69" spans="3:21" ht="15">
      <c r="C69"/>
      <c r="D69"/>
      <c r="E69"/>
      <c r="K69"/>
      <c r="L69"/>
      <c r="M69"/>
      <c r="S69"/>
      <c r="T69"/>
      <c r="U69"/>
    </row>
    <row r="70" spans="3:21" ht="15">
      <c r="C70"/>
      <c r="D70"/>
      <c r="E70"/>
      <c r="K70"/>
      <c r="L70"/>
      <c r="M70"/>
      <c r="S70"/>
      <c r="T70"/>
      <c r="U70"/>
    </row>
    <row r="71" spans="3:21" ht="15">
      <c r="C71"/>
      <c r="D71"/>
      <c r="E71"/>
      <c r="K71"/>
      <c r="L71"/>
      <c r="M71"/>
      <c r="S71"/>
      <c r="T71"/>
      <c r="U71"/>
    </row>
    <row r="72" spans="3:21" ht="15">
      <c r="C72"/>
      <c r="D72"/>
      <c r="E72"/>
      <c r="K72"/>
      <c r="L72"/>
      <c r="M72"/>
      <c r="S72"/>
      <c r="T72"/>
      <c r="U72"/>
    </row>
    <row r="73" spans="3:21" ht="15">
      <c r="C73"/>
      <c r="D73"/>
      <c r="E73"/>
      <c r="K73"/>
      <c r="L73"/>
      <c r="M73"/>
      <c r="S73"/>
      <c r="T73"/>
      <c r="U73"/>
    </row>
    <row r="74" spans="3:21" ht="15">
      <c r="C74"/>
      <c r="D74"/>
      <c r="E74"/>
      <c r="K74"/>
      <c r="L74"/>
      <c r="M74"/>
      <c r="S74"/>
      <c r="T74"/>
      <c r="U74"/>
    </row>
    <row r="75" spans="3:21" ht="15">
      <c r="C75"/>
      <c r="D75"/>
      <c r="E75"/>
      <c r="K75"/>
      <c r="L75"/>
      <c r="M75"/>
      <c r="S75"/>
      <c r="T75"/>
      <c r="U75"/>
    </row>
    <row r="76" spans="3:21" ht="15">
      <c r="C76"/>
      <c r="D76"/>
      <c r="E76"/>
      <c r="K76"/>
      <c r="L76"/>
      <c r="M76"/>
      <c r="S76"/>
      <c r="T76"/>
      <c r="U76"/>
    </row>
    <row r="77" spans="3:21" ht="15">
      <c r="C77"/>
      <c r="D77"/>
      <c r="E77"/>
      <c r="K77"/>
      <c r="L77"/>
      <c r="M77"/>
      <c r="S77"/>
      <c r="T77"/>
      <c r="U77"/>
    </row>
    <row r="78" spans="3:21" ht="15">
      <c r="C78"/>
      <c r="D78"/>
      <c r="E78"/>
      <c r="K78"/>
      <c r="L78"/>
      <c r="M78"/>
      <c r="S78"/>
      <c r="T78"/>
      <c r="U78"/>
    </row>
    <row r="79" spans="3:21" ht="15">
      <c r="C79"/>
      <c r="D79"/>
      <c r="E79"/>
      <c r="K79"/>
      <c r="L79"/>
      <c r="M79"/>
      <c r="S79"/>
      <c r="T79"/>
      <c r="U79"/>
    </row>
    <row r="80" spans="3:21" ht="15">
      <c r="C80"/>
      <c r="D80"/>
      <c r="E80"/>
      <c r="K80"/>
      <c r="L80"/>
      <c r="M80"/>
      <c r="S80"/>
      <c r="T80"/>
      <c r="U80"/>
    </row>
    <row r="81" spans="3:21" ht="15">
      <c r="C81"/>
      <c r="D81"/>
      <c r="E81"/>
      <c r="K81"/>
      <c r="L81"/>
      <c r="M81"/>
      <c r="S81"/>
      <c r="T81"/>
      <c r="U81"/>
    </row>
    <row r="82" spans="3:21" ht="15">
      <c r="C82"/>
      <c r="D82"/>
      <c r="E82"/>
      <c r="K82"/>
      <c r="L82"/>
      <c r="M82"/>
      <c r="S82"/>
      <c r="T82"/>
      <c r="U82"/>
    </row>
    <row r="83" spans="3:21" ht="15">
      <c r="C83"/>
      <c r="D83"/>
      <c r="E83"/>
      <c r="K83"/>
      <c r="L83"/>
      <c r="M83"/>
      <c r="S83"/>
      <c r="T83"/>
      <c r="U83"/>
    </row>
    <row r="84" spans="3:21" ht="15">
      <c r="C84"/>
      <c r="D84"/>
      <c r="E84"/>
      <c r="K84"/>
      <c r="L84"/>
      <c r="M84"/>
      <c r="S84"/>
      <c r="T84"/>
      <c r="U84"/>
    </row>
    <row r="85" spans="3:21" ht="15">
      <c r="C85"/>
      <c r="D85"/>
      <c r="E85"/>
      <c r="K85"/>
      <c r="L85"/>
      <c r="M85"/>
      <c r="S85"/>
      <c r="T85"/>
      <c r="U85"/>
    </row>
    <row r="86" spans="3:21" ht="15">
      <c r="C86"/>
      <c r="D86"/>
      <c r="E86"/>
      <c r="K86"/>
      <c r="L86"/>
      <c r="M86"/>
      <c r="S86"/>
      <c r="T86"/>
      <c r="U86"/>
    </row>
    <row r="87" spans="3:21" ht="15">
      <c r="C87"/>
      <c r="D87"/>
      <c r="E87"/>
      <c r="K87"/>
      <c r="L87"/>
      <c r="M87"/>
      <c r="S87"/>
      <c r="T87"/>
      <c r="U87"/>
    </row>
    <row r="88" spans="3:21" ht="15">
      <c r="C88"/>
      <c r="D88"/>
      <c r="E88"/>
      <c r="K88"/>
      <c r="L88"/>
      <c r="M88"/>
      <c r="S88"/>
      <c r="T88"/>
      <c r="U88"/>
    </row>
    <row r="89" spans="3:21" ht="15">
      <c r="C89"/>
      <c r="D89"/>
      <c r="E89"/>
      <c r="K89"/>
      <c r="L89"/>
      <c r="M89"/>
      <c r="S89"/>
      <c r="T89"/>
      <c r="U89"/>
    </row>
    <row r="90" spans="3:21" ht="15">
      <c r="C90"/>
      <c r="D90"/>
      <c r="E90"/>
      <c r="K90"/>
      <c r="L90"/>
      <c r="M90"/>
      <c r="S90"/>
      <c r="T90"/>
      <c r="U90"/>
    </row>
    <row r="91" spans="3:21" ht="15">
      <c r="C91"/>
      <c r="D91"/>
      <c r="E91"/>
      <c r="K91"/>
      <c r="L91"/>
      <c r="M91"/>
      <c r="S91"/>
      <c r="T91"/>
      <c r="U91"/>
    </row>
    <row r="92" spans="3:21" ht="15">
      <c r="C92"/>
      <c r="D92"/>
      <c r="E92"/>
      <c r="K92"/>
      <c r="L92"/>
      <c r="M92"/>
      <c r="S92"/>
      <c r="T92"/>
      <c r="U92"/>
    </row>
    <row r="93" spans="3:21" ht="15">
      <c r="C93"/>
      <c r="D93"/>
      <c r="E93"/>
      <c r="K93"/>
      <c r="L93"/>
      <c r="M93"/>
      <c r="S93"/>
      <c r="T93"/>
      <c r="U93"/>
    </row>
    <row r="94" spans="3:21" ht="15">
      <c r="C94"/>
      <c r="D94"/>
      <c r="E94"/>
      <c r="K94"/>
      <c r="L94"/>
      <c r="M94"/>
      <c r="S94"/>
      <c r="T94"/>
      <c r="U94"/>
    </row>
    <row r="95" spans="3:21" ht="15">
      <c r="C95"/>
      <c r="D95"/>
      <c r="E95"/>
      <c r="K95"/>
      <c r="L95"/>
      <c r="M95"/>
      <c r="S95"/>
      <c r="T95"/>
      <c r="U95"/>
    </row>
    <row r="96" spans="3:21" ht="15">
      <c r="C96"/>
      <c r="D96"/>
      <c r="E96"/>
      <c r="K96"/>
      <c r="L96"/>
      <c r="M96"/>
      <c r="S96"/>
      <c r="T96"/>
      <c r="U96"/>
    </row>
    <row r="97" spans="3:21" ht="15">
      <c r="C97"/>
      <c r="D97"/>
      <c r="E97"/>
      <c r="K97"/>
      <c r="L97"/>
      <c r="M97"/>
      <c r="S97"/>
      <c r="T97"/>
      <c r="U97"/>
    </row>
    <row r="98" spans="3:21" ht="15">
      <c r="C98"/>
      <c r="D98"/>
      <c r="E98"/>
      <c r="K98"/>
      <c r="L98"/>
      <c r="M98"/>
      <c r="S98"/>
      <c r="T98"/>
      <c r="U98"/>
    </row>
    <row r="99" spans="3:21" ht="15">
      <c r="C99"/>
      <c r="D99"/>
      <c r="E99"/>
      <c r="K99"/>
      <c r="L99"/>
      <c r="M99"/>
      <c r="S99"/>
      <c r="T99"/>
      <c r="U99"/>
    </row>
    <row r="100" spans="3:21" ht="15">
      <c r="C100"/>
      <c r="D100"/>
      <c r="E100"/>
      <c r="K100"/>
      <c r="L100"/>
      <c r="M100"/>
      <c r="S100"/>
      <c r="T100"/>
      <c r="U100"/>
    </row>
    <row r="101" spans="3:21" ht="15">
      <c r="C101"/>
      <c r="D101"/>
      <c r="E101"/>
      <c r="K101"/>
      <c r="L101"/>
      <c r="M101"/>
      <c r="S101"/>
      <c r="T101"/>
      <c r="U101"/>
    </row>
    <row r="102" spans="3:21" ht="15">
      <c r="C102"/>
      <c r="D102"/>
      <c r="E102"/>
      <c r="K102"/>
      <c r="L102"/>
      <c r="M102"/>
      <c r="S102"/>
      <c r="T102"/>
      <c r="U102"/>
    </row>
    <row r="103" spans="3:21" ht="15">
      <c r="C103"/>
      <c r="D103"/>
      <c r="E103"/>
      <c r="K103"/>
      <c r="L103"/>
      <c r="M103"/>
      <c r="S103"/>
      <c r="T103"/>
      <c r="U103"/>
    </row>
    <row r="104" spans="3:21" ht="15">
      <c r="C104"/>
      <c r="D104"/>
      <c r="E104"/>
      <c r="K104"/>
      <c r="L104"/>
      <c r="M104"/>
      <c r="S104"/>
      <c r="T104"/>
      <c r="U104"/>
    </row>
    <row r="105" spans="3:21" ht="15">
      <c r="C105"/>
      <c r="D105"/>
      <c r="E105"/>
      <c r="K105"/>
      <c r="L105"/>
      <c r="M105"/>
      <c r="S105"/>
      <c r="T105"/>
      <c r="U105"/>
    </row>
    <row r="106" spans="3:21" ht="15">
      <c r="C106"/>
      <c r="D106"/>
      <c r="E106"/>
      <c r="K106"/>
      <c r="L106"/>
      <c r="M106"/>
      <c r="S106"/>
      <c r="T106"/>
      <c r="U106"/>
    </row>
    <row r="107" spans="3:21" ht="15">
      <c r="C107"/>
      <c r="D107"/>
      <c r="E107"/>
      <c r="K107"/>
      <c r="L107"/>
      <c r="M107"/>
      <c r="S107"/>
      <c r="T107"/>
      <c r="U107"/>
    </row>
    <row r="108" spans="3:21" ht="15">
      <c r="C108"/>
      <c r="D108"/>
      <c r="E108"/>
      <c r="K108"/>
      <c r="L108"/>
      <c r="M108"/>
      <c r="S108"/>
      <c r="T108"/>
      <c r="U108"/>
    </row>
    <row r="109" spans="3:21" ht="15">
      <c r="C109"/>
      <c r="D109"/>
      <c r="E109"/>
      <c r="K109"/>
      <c r="L109"/>
      <c r="M109"/>
      <c r="S109"/>
      <c r="T109"/>
      <c r="U109"/>
    </row>
    <row r="110" spans="3:21" ht="15">
      <c r="C110"/>
      <c r="D110"/>
      <c r="E110"/>
      <c r="K110"/>
      <c r="L110"/>
      <c r="M110"/>
      <c r="S110"/>
      <c r="T110"/>
      <c r="U110"/>
    </row>
    <row r="111" spans="3:21" ht="15">
      <c r="C111"/>
      <c r="D111"/>
      <c r="E111"/>
      <c r="K111"/>
      <c r="L111"/>
      <c r="M111"/>
      <c r="S111"/>
      <c r="T111"/>
      <c r="U111"/>
    </row>
    <row r="112" spans="3:21" ht="15">
      <c r="C112"/>
      <c r="D112"/>
      <c r="E112"/>
      <c r="K112"/>
      <c r="L112"/>
      <c r="M112"/>
      <c r="S112"/>
      <c r="T112"/>
      <c r="U112"/>
    </row>
    <row r="113" spans="3:21" ht="15">
      <c r="C113"/>
      <c r="D113"/>
      <c r="E113"/>
      <c r="K113"/>
      <c r="L113"/>
      <c r="M113"/>
      <c r="S113"/>
      <c r="T113"/>
      <c r="U113"/>
    </row>
    <row r="114" spans="3:21" ht="15">
      <c r="C114"/>
      <c r="D114"/>
      <c r="E114"/>
      <c r="K114"/>
      <c r="L114"/>
      <c r="M114"/>
      <c r="S114"/>
      <c r="T114"/>
      <c r="U114"/>
    </row>
    <row r="115" spans="3:21" ht="15">
      <c r="C115"/>
      <c r="D115"/>
      <c r="E115"/>
      <c r="K115"/>
      <c r="L115"/>
      <c r="M115"/>
      <c r="S115"/>
      <c r="T115"/>
      <c r="U115"/>
    </row>
    <row r="116" spans="3:21" ht="15">
      <c r="C116"/>
      <c r="D116"/>
      <c r="E116"/>
      <c r="K116"/>
      <c r="L116"/>
      <c r="M116"/>
      <c r="S116"/>
      <c r="T116"/>
      <c r="U116"/>
    </row>
    <row r="117" spans="3:21" ht="15">
      <c r="C117"/>
      <c r="D117"/>
      <c r="E117"/>
      <c r="K117"/>
      <c r="L117"/>
      <c r="M117"/>
      <c r="S117"/>
      <c r="T117"/>
      <c r="U117"/>
    </row>
    <row r="118" spans="3:21" ht="15">
      <c r="C118"/>
      <c r="D118"/>
      <c r="E118"/>
      <c r="K118"/>
      <c r="L118"/>
      <c r="M118"/>
      <c r="S118"/>
      <c r="T118"/>
      <c r="U118"/>
    </row>
    <row r="119" spans="3:21" ht="15">
      <c r="C119"/>
      <c r="D119"/>
      <c r="E119"/>
      <c r="K119"/>
      <c r="L119"/>
      <c r="M119"/>
      <c r="S119"/>
      <c r="T119"/>
      <c r="U119"/>
    </row>
    <row r="120" spans="3:21" ht="15">
      <c r="C120"/>
      <c r="D120"/>
      <c r="E120"/>
      <c r="K120"/>
      <c r="L120"/>
      <c r="M120"/>
      <c r="S120"/>
      <c r="T120"/>
      <c r="U120"/>
    </row>
    <row r="121" spans="3:21" ht="15">
      <c r="C121"/>
      <c r="D121"/>
      <c r="E121"/>
      <c r="K121"/>
      <c r="L121"/>
      <c r="M121"/>
      <c r="S121"/>
      <c r="T121"/>
      <c r="U121"/>
    </row>
    <row r="122" spans="3:21" ht="15">
      <c r="C122"/>
      <c r="D122"/>
      <c r="E122"/>
      <c r="K122"/>
      <c r="L122"/>
      <c r="M122"/>
      <c r="S122"/>
      <c r="T122"/>
      <c r="U122"/>
    </row>
    <row r="123" spans="3:21" ht="15">
      <c r="C123"/>
      <c r="D123"/>
      <c r="E123"/>
      <c r="K123"/>
      <c r="L123"/>
      <c r="M123"/>
      <c r="S123"/>
      <c r="T123"/>
      <c r="U123"/>
    </row>
    <row r="124" spans="3:21" ht="15">
      <c r="C124"/>
      <c r="D124"/>
      <c r="E124"/>
      <c r="K124"/>
      <c r="L124"/>
      <c r="M124"/>
      <c r="S124"/>
      <c r="T124"/>
      <c r="U124"/>
    </row>
    <row r="125" spans="3:21" ht="15">
      <c r="C125"/>
      <c r="D125"/>
      <c r="E125"/>
      <c r="K125"/>
      <c r="L125"/>
      <c r="M125"/>
      <c r="S125"/>
      <c r="T125"/>
      <c r="U125"/>
    </row>
    <row r="126" spans="3:21" ht="15">
      <c r="C126"/>
      <c r="D126"/>
      <c r="E126"/>
      <c r="K126"/>
      <c r="L126"/>
      <c r="M126"/>
      <c r="S126"/>
      <c r="T126"/>
      <c r="U126"/>
    </row>
    <row r="127" spans="3:21" ht="15">
      <c r="C127"/>
      <c r="D127"/>
      <c r="E127"/>
      <c r="K127"/>
      <c r="L127"/>
      <c r="M127"/>
      <c r="S127"/>
      <c r="T127"/>
      <c r="U127"/>
    </row>
    <row r="128" spans="3:21" ht="15">
      <c r="C128"/>
      <c r="D128"/>
      <c r="E128"/>
      <c r="K128"/>
      <c r="L128"/>
      <c r="M128"/>
      <c r="S128"/>
      <c r="T128"/>
      <c r="U128"/>
    </row>
    <row r="129" spans="3:21" ht="15">
      <c r="C129"/>
      <c r="D129"/>
      <c r="E129"/>
      <c r="K129"/>
      <c r="L129"/>
      <c r="M129"/>
      <c r="S129"/>
      <c r="T129"/>
      <c r="U129"/>
    </row>
    <row r="130" spans="3:21" ht="15">
      <c r="C130"/>
      <c r="D130"/>
      <c r="E130"/>
      <c r="K130"/>
      <c r="L130"/>
      <c r="M130"/>
      <c r="S130"/>
      <c r="T130"/>
      <c r="U130"/>
    </row>
    <row r="131" spans="3:21" ht="15">
      <c r="C131"/>
      <c r="D131"/>
      <c r="E131"/>
      <c r="K131"/>
      <c r="L131"/>
      <c r="M131"/>
      <c r="S131"/>
      <c r="T131"/>
      <c r="U131"/>
    </row>
    <row r="132" spans="3:21" ht="15">
      <c r="C132"/>
      <c r="D132"/>
      <c r="E132"/>
      <c r="K132"/>
      <c r="L132"/>
      <c r="M132"/>
      <c r="S132"/>
      <c r="T132"/>
      <c r="U132"/>
    </row>
    <row r="133" spans="3:21" ht="15">
      <c r="C133"/>
      <c r="D133"/>
      <c r="E133"/>
      <c r="K133"/>
      <c r="L133"/>
      <c r="M133"/>
      <c r="S133"/>
      <c r="T133"/>
      <c r="U133"/>
    </row>
    <row r="134" spans="4:21" ht="15">
      <c r="D134"/>
      <c r="E134"/>
      <c r="L134"/>
      <c r="M134"/>
      <c r="T134"/>
      <c r="U134"/>
    </row>
    <row r="135" spans="4:21" ht="15">
      <c r="D135"/>
      <c r="E135"/>
      <c r="L135"/>
      <c r="M135"/>
      <c r="T135"/>
      <c r="U135"/>
    </row>
    <row r="136" spans="4:21" ht="15">
      <c r="D136"/>
      <c r="E136"/>
      <c r="L136"/>
      <c r="M136"/>
      <c r="T136"/>
      <c r="U136"/>
    </row>
    <row r="137" spans="4:21" ht="15">
      <c r="D137"/>
      <c r="E137"/>
      <c r="L137"/>
      <c r="M137"/>
      <c r="T137"/>
      <c r="U137"/>
    </row>
    <row r="138" spans="4:21" ht="15">
      <c r="D138"/>
      <c r="E138"/>
      <c r="L138"/>
      <c r="M138"/>
      <c r="T138"/>
      <c r="U138"/>
    </row>
    <row r="139" spans="4:21" ht="15">
      <c r="D139"/>
      <c r="E139"/>
      <c r="L139"/>
      <c r="M139"/>
      <c r="T139"/>
      <c r="U139"/>
    </row>
    <row r="140" spans="4:21" ht="15">
      <c r="D140"/>
      <c r="E140"/>
      <c r="L140"/>
      <c r="M140"/>
      <c r="T140"/>
      <c r="U140"/>
    </row>
    <row r="141" spans="4:21" ht="15">
      <c r="D141"/>
      <c r="E141"/>
      <c r="L141"/>
      <c r="M141"/>
      <c r="T141"/>
      <c r="U141"/>
    </row>
    <row r="142" spans="4:21" ht="15">
      <c r="D142"/>
      <c r="E142"/>
      <c r="L142"/>
      <c r="M142"/>
      <c r="T142"/>
      <c r="U142"/>
    </row>
    <row r="143" spans="4:21" ht="15">
      <c r="D143"/>
      <c r="E143"/>
      <c r="L143"/>
      <c r="M143"/>
      <c r="T143"/>
      <c r="U143"/>
    </row>
    <row r="144" spans="4:21" ht="15">
      <c r="D144"/>
      <c r="E144"/>
      <c r="L144"/>
      <c r="M144"/>
      <c r="T144"/>
      <c r="U144"/>
    </row>
    <row r="145" spans="4:21" ht="15">
      <c r="D145"/>
      <c r="E145"/>
      <c r="L145"/>
      <c r="M145"/>
      <c r="T145"/>
      <c r="U145"/>
    </row>
    <row r="146" spans="4:21" ht="15">
      <c r="D146"/>
      <c r="E146"/>
      <c r="L146"/>
      <c r="M146"/>
      <c r="T146"/>
      <c r="U146"/>
    </row>
    <row r="147" spans="4:21" ht="15">
      <c r="D147"/>
      <c r="E147"/>
      <c r="L147"/>
      <c r="M147"/>
      <c r="T147"/>
      <c r="U147"/>
    </row>
    <row r="148" spans="4:21" ht="15">
      <c r="D148"/>
      <c r="E148"/>
      <c r="L148"/>
      <c r="M148"/>
      <c r="T148"/>
      <c r="U148"/>
    </row>
    <row r="149" spans="4:21" ht="15">
      <c r="D149"/>
      <c r="E149"/>
      <c r="L149"/>
      <c r="M149"/>
      <c r="T149"/>
      <c r="U149"/>
    </row>
    <row r="150" spans="4:21" ht="15">
      <c r="D150"/>
      <c r="E150"/>
      <c r="L150"/>
      <c r="M150"/>
      <c r="T150"/>
      <c r="U150"/>
    </row>
    <row r="151" spans="4:21" ht="15">
      <c r="D151"/>
      <c r="E151"/>
      <c r="L151"/>
      <c r="M151"/>
      <c r="T151"/>
      <c r="U151"/>
    </row>
    <row r="152" spans="4:21" ht="15">
      <c r="D152"/>
      <c r="E152"/>
      <c r="L152"/>
      <c r="M152"/>
      <c r="T152"/>
      <c r="U152"/>
    </row>
    <row r="153" spans="4:21" ht="15">
      <c r="D153"/>
      <c r="E153"/>
      <c r="L153"/>
      <c r="M153"/>
      <c r="T153"/>
      <c r="U153"/>
    </row>
    <row r="154" spans="4:21" ht="15">
      <c r="D154"/>
      <c r="E154"/>
      <c r="L154"/>
      <c r="M154"/>
      <c r="T154"/>
      <c r="U154"/>
    </row>
    <row r="155" spans="4:21" ht="15">
      <c r="D155"/>
      <c r="E155"/>
      <c r="L155"/>
      <c r="M155"/>
      <c r="T155"/>
      <c r="U155"/>
    </row>
    <row r="156" spans="4:21" ht="15">
      <c r="D156"/>
      <c r="E156"/>
      <c r="L156"/>
      <c r="M156"/>
      <c r="T156"/>
      <c r="U156"/>
    </row>
    <row r="157" spans="4:21" ht="15">
      <c r="D157"/>
      <c r="E157"/>
      <c r="L157"/>
      <c r="M157"/>
      <c r="T157"/>
      <c r="U157"/>
    </row>
    <row r="158" spans="4:21" ht="15">
      <c r="D158"/>
      <c r="E158"/>
      <c r="L158"/>
      <c r="M158"/>
      <c r="T158"/>
      <c r="U158"/>
    </row>
    <row r="159" spans="4:21" ht="15">
      <c r="D159"/>
      <c r="E159"/>
      <c r="L159"/>
      <c r="M159"/>
      <c r="T159"/>
      <c r="U159"/>
    </row>
    <row r="160" spans="4:21" ht="15">
      <c r="D160"/>
      <c r="E160"/>
      <c r="L160"/>
      <c r="M160"/>
      <c r="T160"/>
      <c r="U160"/>
    </row>
    <row r="161" spans="4:21" ht="15">
      <c r="D161"/>
      <c r="E161"/>
      <c r="L161"/>
      <c r="M161"/>
      <c r="T161"/>
      <c r="U161"/>
    </row>
    <row r="162" spans="4:21" ht="15">
      <c r="D162"/>
      <c r="E162"/>
      <c r="L162"/>
      <c r="M162"/>
      <c r="T162"/>
      <c r="U162"/>
    </row>
    <row r="163" spans="4:21" ht="15">
      <c r="D163"/>
      <c r="E163"/>
      <c r="L163"/>
      <c r="M163"/>
      <c r="T163"/>
      <c r="U163"/>
    </row>
    <row r="164" spans="4:21" ht="15">
      <c r="D164"/>
      <c r="E164"/>
      <c r="L164"/>
      <c r="M164"/>
      <c r="T164"/>
      <c r="U164"/>
    </row>
    <row r="165" spans="4:21" ht="15">
      <c r="D165"/>
      <c r="E165"/>
      <c r="L165"/>
      <c r="M165"/>
      <c r="T165"/>
      <c r="U165"/>
    </row>
    <row r="166" spans="4:21" ht="15">
      <c r="D166"/>
      <c r="E166"/>
      <c r="L166"/>
      <c r="M166"/>
      <c r="T166"/>
      <c r="U166"/>
    </row>
    <row r="167" spans="4:21" ht="15">
      <c r="D167"/>
      <c r="E167"/>
      <c r="L167"/>
      <c r="M167"/>
      <c r="T167"/>
      <c r="U167"/>
    </row>
    <row r="168" spans="4:21" ht="15">
      <c r="D168"/>
      <c r="E168"/>
      <c r="L168"/>
      <c r="M168"/>
      <c r="T168"/>
      <c r="U168"/>
    </row>
    <row r="169" spans="4:21" ht="15">
      <c r="D169"/>
      <c r="E169"/>
      <c r="L169"/>
      <c r="M169"/>
      <c r="T169"/>
      <c r="U169"/>
    </row>
    <row r="170" spans="4:21" ht="15">
      <c r="D170"/>
      <c r="E170"/>
      <c r="L170"/>
      <c r="M170"/>
      <c r="T170"/>
      <c r="U170"/>
    </row>
    <row r="171" spans="4:21" ht="15">
      <c r="D171"/>
      <c r="E171"/>
      <c r="L171"/>
      <c r="M171"/>
      <c r="T171"/>
      <c r="U171"/>
    </row>
    <row r="172" spans="4:21" ht="15">
      <c r="D172"/>
      <c r="E172"/>
      <c r="L172"/>
      <c r="M172"/>
      <c r="T172"/>
      <c r="U172"/>
    </row>
    <row r="173" spans="4:21" ht="15">
      <c r="D173"/>
      <c r="E173"/>
      <c r="L173"/>
      <c r="M173"/>
      <c r="T173"/>
      <c r="U173"/>
    </row>
    <row r="174" spans="4:21" ht="15">
      <c r="D174"/>
      <c r="E174"/>
      <c r="L174"/>
      <c r="M174"/>
      <c r="T174"/>
      <c r="U174"/>
    </row>
    <row r="175" spans="4:21" ht="15">
      <c r="D175"/>
      <c r="E175"/>
      <c r="L175"/>
      <c r="M175"/>
      <c r="T175"/>
      <c r="U175"/>
    </row>
    <row r="176" spans="4:21" ht="15">
      <c r="D176"/>
      <c r="E176"/>
      <c r="L176"/>
      <c r="M176"/>
      <c r="T176"/>
      <c r="U176"/>
    </row>
    <row r="177" spans="4:21" ht="15">
      <c r="D177"/>
      <c r="E177"/>
      <c r="L177"/>
      <c r="M177"/>
      <c r="T177"/>
      <c r="U177"/>
    </row>
    <row r="178" spans="4:21" ht="15">
      <c r="D178"/>
      <c r="E178"/>
      <c r="L178"/>
      <c r="M178"/>
      <c r="T178"/>
      <c r="U178"/>
    </row>
    <row r="179" spans="4:21" ht="15">
      <c r="D179"/>
      <c r="E179"/>
      <c r="L179"/>
      <c r="M179"/>
      <c r="T179"/>
      <c r="U179"/>
    </row>
    <row r="180" spans="4:21" ht="15">
      <c r="D180"/>
      <c r="E180"/>
      <c r="L180"/>
      <c r="M180"/>
      <c r="T180"/>
      <c r="U180"/>
    </row>
    <row r="181" spans="4:21" ht="15">
      <c r="D181"/>
      <c r="E181"/>
      <c r="L181"/>
      <c r="M181"/>
      <c r="T181"/>
      <c r="U181"/>
    </row>
    <row r="182" spans="4:21" ht="15">
      <c r="D182"/>
      <c r="E182"/>
      <c r="L182"/>
      <c r="M182"/>
      <c r="T182"/>
      <c r="U182"/>
    </row>
    <row r="183" spans="4:21" ht="15">
      <c r="D183"/>
      <c r="E183"/>
      <c r="L183"/>
      <c r="M183"/>
      <c r="T183"/>
      <c r="U183"/>
    </row>
    <row r="184" spans="4:21" ht="15">
      <c r="D184"/>
      <c r="E184"/>
      <c r="L184"/>
      <c r="M184"/>
      <c r="T184"/>
      <c r="U184"/>
    </row>
    <row r="185" spans="4:21" ht="15">
      <c r="D185"/>
      <c r="E185"/>
      <c r="L185"/>
      <c r="M185"/>
      <c r="T185"/>
      <c r="U185"/>
    </row>
    <row r="186" spans="4:21" ht="15">
      <c r="D186"/>
      <c r="E186"/>
      <c r="L186"/>
      <c r="M186"/>
      <c r="T186"/>
      <c r="U186"/>
    </row>
    <row r="187" spans="4:21" ht="15">
      <c r="D187"/>
      <c r="E187"/>
      <c r="L187"/>
      <c r="M187"/>
      <c r="T187"/>
      <c r="U187"/>
    </row>
    <row r="188" spans="4:21" ht="15">
      <c r="D188"/>
      <c r="E188"/>
      <c r="L188"/>
      <c r="M188"/>
      <c r="T188"/>
      <c r="U188"/>
    </row>
    <row r="189" spans="4:21" ht="15">
      <c r="D189"/>
      <c r="E189"/>
      <c r="L189"/>
      <c r="M189"/>
      <c r="T189"/>
      <c r="U189"/>
    </row>
    <row r="190" spans="4:21" ht="15">
      <c r="D190"/>
      <c r="E190"/>
      <c r="L190"/>
      <c r="M190"/>
      <c r="T190"/>
      <c r="U190"/>
    </row>
    <row r="191" spans="4:21" ht="15">
      <c r="D191"/>
      <c r="E191"/>
      <c r="L191"/>
      <c r="M191"/>
      <c r="T191"/>
      <c r="U191"/>
    </row>
    <row r="192" spans="4:21" ht="15">
      <c r="D192"/>
      <c r="E192"/>
      <c r="L192"/>
      <c r="M192"/>
      <c r="T192"/>
      <c r="U192"/>
    </row>
    <row r="193" spans="4:21" ht="15">
      <c r="D193"/>
      <c r="E193"/>
      <c r="L193"/>
      <c r="M193"/>
      <c r="T193"/>
      <c r="U193"/>
    </row>
    <row r="194" spans="4:21" ht="15">
      <c r="D194"/>
      <c r="E194"/>
      <c r="L194"/>
      <c r="M194"/>
      <c r="T194"/>
      <c r="U194"/>
    </row>
    <row r="195" spans="4:21" ht="15">
      <c r="D195"/>
      <c r="E195"/>
      <c r="L195"/>
      <c r="M195"/>
      <c r="T195"/>
      <c r="U195"/>
    </row>
    <row r="196" spans="4:21" ht="15">
      <c r="D196"/>
      <c r="E196"/>
      <c r="L196"/>
      <c r="M196"/>
      <c r="T196"/>
      <c r="U196"/>
    </row>
    <row r="197" spans="4:21" ht="15">
      <c r="D197"/>
      <c r="E197"/>
      <c r="L197"/>
      <c r="M197"/>
      <c r="T197"/>
      <c r="U197"/>
    </row>
    <row r="198" spans="4:21" ht="15">
      <c r="D198"/>
      <c r="E198"/>
      <c r="L198"/>
      <c r="M198"/>
      <c r="T198"/>
      <c r="U198"/>
    </row>
    <row r="199" spans="4:21" ht="15">
      <c r="D199"/>
      <c r="E199"/>
      <c r="L199"/>
      <c r="M199"/>
      <c r="T199"/>
      <c r="U199"/>
    </row>
    <row r="200" spans="4:21" ht="15">
      <c r="D200"/>
      <c r="E200"/>
      <c r="L200"/>
      <c r="M200"/>
      <c r="T200"/>
      <c r="U200"/>
    </row>
    <row r="201" spans="4:21" ht="15">
      <c r="D201"/>
      <c r="E201"/>
      <c r="L201"/>
      <c r="M201"/>
      <c r="T201"/>
      <c r="U201"/>
    </row>
    <row r="202" spans="4:21" ht="15">
      <c r="D202"/>
      <c r="E202"/>
      <c r="L202"/>
      <c r="M202"/>
      <c r="T202"/>
      <c r="U202"/>
    </row>
    <row r="203" spans="4:21" ht="15">
      <c r="D203"/>
      <c r="E203"/>
      <c r="L203"/>
      <c r="M203"/>
      <c r="T203"/>
      <c r="U203"/>
    </row>
    <row r="204" spans="4:21" ht="15">
      <c r="D204"/>
      <c r="E204"/>
      <c r="L204"/>
      <c r="M204"/>
      <c r="T204"/>
      <c r="U204"/>
    </row>
    <row r="205" spans="4:21" ht="15">
      <c r="D205"/>
      <c r="E205"/>
      <c r="L205"/>
      <c r="M205"/>
      <c r="T205"/>
      <c r="U205"/>
    </row>
    <row r="206" spans="4:21" ht="15">
      <c r="D206"/>
      <c r="E206"/>
      <c r="L206"/>
      <c r="M206"/>
      <c r="T206"/>
      <c r="U206"/>
    </row>
    <row r="207" spans="4:21" ht="15">
      <c r="D207"/>
      <c r="E207"/>
      <c r="L207"/>
      <c r="M207"/>
      <c r="T207"/>
      <c r="U207"/>
    </row>
    <row r="208" spans="4:21" ht="15">
      <c r="D208"/>
      <c r="E208"/>
      <c r="L208"/>
      <c r="M208"/>
      <c r="T208"/>
      <c r="U208"/>
    </row>
    <row r="209" spans="4:21" ht="15">
      <c r="D209"/>
      <c r="E209"/>
      <c r="L209"/>
      <c r="M209"/>
      <c r="T209"/>
      <c r="U209"/>
    </row>
    <row r="210" spans="4:21" ht="15">
      <c r="D210"/>
      <c r="E210"/>
      <c r="L210"/>
      <c r="M210"/>
      <c r="T210"/>
      <c r="U210"/>
    </row>
    <row r="211" spans="4:21" ht="15">
      <c r="D211"/>
      <c r="E211"/>
      <c r="L211"/>
      <c r="M211"/>
      <c r="T211"/>
      <c r="U211"/>
    </row>
    <row r="212" spans="4:21" ht="15">
      <c r="D212"/>
      <c r="E212"/>
      <c r="L212"/>
      <c r="M212"/>
      <c r="T212"/>
      <c r="U212"/>
    </row>
    <row r="213" spans="4:21" ht="15">
      <c r="D213"/>
      <c r="E213"/>
      <c r="L213"/>
      <c r="M213"/>
      <c r="T213"/>
      <c r="U213"/>
    </row>
    <row r="214" spans="4:21" ht="15">
      <c r="D214"/>
      <c r="E214"/>
      <c r="L214"/>
      <c r="M214"/>
      <c r="T214"/>
      <c r="U214"/>
    </row>
    <row r="215" spans="4:21" ht="15">
      <c r="D215"/>
      <c r="E215"/>
      <c r="L215"/>
      <c r="M215"/>
      <c r="T215"/>
      <c r="U215"/>
    </row>
    <row r="216" spans="4:21" ht="15">
      <c r="D216"/>
      <c r="E216"/>
      <c r="L216"/>
      <c r="M216"/>
      <c r="T216"/>
      <c r="U216"/>
    </row>
    <row r="217" spans="4:21" ht="15">
      <c r="D217"/>
      <c r="E217"/>
      <c r="L217"/>
      <c r="M217"/>
      <c r="T217"/>
      <c r="U217"/>
    </row>
    <row r="218" spans="4:21" ht="15">
      <c r="D218"/>
      <c r="E218"/>
      <c r="L218"/>
      <c r="M218"/>
      <c r="T218"/>
      <c r="U218"/>
    </row>
    <row r="219" spans="4:21" ht="15">
      <c r="D219"/>
      <c r="E219"/>
      <c r="L219"/>
      <c r="M219"/>
      <c r="T219"/>
      <c r="U219"/>
    </row>
    <row r="220" spans="4:21" ht="15">
      <c r="D220"/>
      <c r="E220"/>
      <c r="L220"/>
      <c r="M220"/>
      <c r="T220"/>
      <c r="U220"/>
    </row>
    <row r="221" spans="4:21" ht="15">
      <c r="D221"/>
      <c r="E221"/>
      <c r="L221"/>
      <c r="M221"/>
      <c r="T221"/>
      <c r="U221"/>
    </row>
    <row r="222" spans="4:21" ht="15">
      <c r="D222"/>
      <c r="E222"/>
      <c r="L222"/>
      <c r="M222"/>
      <c r="T222"/>
      <c r="U222"/>
    </row>
    <row r="223" spans="4:21" ht="15">
      <c r="D223"/>
      <c r="E223"/>
      <c r="L223"/>
      <c r="M223"/>
      <c r="T223"/>
      <c r="U223"/>
    </row>
    <row r="224" spans="4:21" ht="15">
      <c r="D224"/>
      <c r="E224"/>
      <c r="L224"/>
      <c r="M224"/>
      <c r="T224"/>
      <c r="U224"/>
    </row>
    <row r="225" spans="4:21" ht="15">
      <c r="D225"/>
      <c r="E225"/>
      <c r="L225"/>
      <c r="M225"/>
      <c r="T225"/>
      <c r="U225"/>
    </row>
    <row r="226" spans="4:21" ht="15">
      <c r="D226"/>
      <c r="E226"/>
      <c r="L226"/>
      <c r="M226"/>
      <c r="T226"/>
      <c r="U226"/>
    </row>
    <row r="227" spans="4:21" ht="15">
      <c r="D227"/>
      <c r="E227"/>
      <c r="L227"/>
      <c r="M227"/>
      <c r="T227"/>
      <c r="U227"/>
    </row>
    <row r="228" spans="4:21" ht="15">
      <c r="D228"/>
      <c r="E228"/>
      <c r="L228"/>
      <c r="M228"/>
      <c r="T228"/>
      <c r="U228"/>
    </row>
    <row r="229" spans="4:21" ht="15">
      <c r="D229"/>
      <c r="E229"/>
      <c r="L229"/>
      <c r="M229"/>
      <c r="T229"/>
      <c r="U229"/>
    </row>
    <row r="230" spans="4:21" ht="15">
      <c r="D230"/>
      <c r="E230"/>
      <c r="L230"/>
      <c r="M230"/>
      <c r="T230"/>
      <c r="U230"/>
    </row>
    <row r="231" spans="4:21" ht="15">
      <c r="D231"/>
      <c r="E231"/>
      <c r="L231"/>
      <c r="M231"/>
      <c r="T231"/>
      <c r="U231"/>
    </row>
    <row r="232" spans="4:21" ht="15">
      <c r="D232"/>
      <c r="E232"/>
      <c r="L232"/>
      <c r="M232"/>
      <c r="T232"/>
      <c r="U232"/>
    </row>
    <row r="233" spans="4:21" ht="15">
      <c r="D233"/>
      <c r="E233"/>
      <c r="L233"/>
      <c r="M233"/>
      <c r="T233"/>
      <c r="U233"/>
    </row>
    <row r="234" spans="4:21" ht="15">
      <c r="D234"/>
      <c r="E234"/>
      <c r="L234"/>
      <c r="M234"/>
      <c r="T234"/>
      <c r="U234"/>
    </row>
    <row r="235" spans="4:21" ht="15">
      <c r="D235"/>
      <c r="E235"/>
      <c r="L235"/>
      <c r="M235"/>
      <c r="T235"/>
      <c r="U235"/>
    </row>
    <row r="236" spans="4:21" ht="15">
      <c r="D236"/>
      <c r="E236"/>
      <c r="L236"/>
      <c r="M236"/>
      <c r="T236"/>
      <c r="U236"/>
    </row>
    <row r="237" spans="4:21" ht="15">
      <c r="D237"/>
      <c r="E237"/>
      <c r="L237"/>
      <c r="M237"/>
      <c r="T237"/>
      <c r="U237"/>
    </row>
    <row r="238" spans="4:21" ht="15">
      <c r="D238"/>
      <c r="E238"/>
      <c r="L238"/>
      <c r="M238"/>
      <c r="T238"/>
      <c r="U238"/>
    </row>
    <row r="239" spans="4:21" ht="15">
      <c r="D239"/>
      <c r="E239"/>
      <c r="L239"/>
      <c r="M239"/>
      <c r="T239"/>
      <c r="U239"/>
    </row>
    <row r="240" spans="4:21" ht="15">
      <c r="D240"/>
      <c r="E240"/>
      <c r="L240"/>
      <c r="M240"/>
      <c r="T240"/>
      <c r="U240"/>
    </row>
    <row r="241" spans="4:21" ht="15">
      <c r="D241"/>
      <c r="E241"/>
      <c r="L241"/>
      <c r="M241"/>
      <c r="T241"/>
      <c r="U241"/>
    </row>
    <row r="242" spans="4:21" ht="15">
      <c r="D242"/>
      <c r="E242"/>
      <c r="L242"/>
      <c r="M242"/>
      <c r="T242"/>
      <c r="U242"/>
    </row>
    <row r="243" spans="4:21" ht="15">
      <c r="D243"/>
      <c r="E243"/>
      <c r="L243"/>
      <c r="M243"/>
      <c r="T243"/>
      <c r="U243"/>
    </row>
    <row r="244" spans="4:21" ht="15">
      <c r="D244"/>
      <c r="E244"/>
      <c r="L244"/>
      <c r="M244"/>
      <c r="T244"/>
      <c r="U244"/>
    </row>
    <row r="245" spans="4:21" ht="15">
      <c r="D245"/>
      <c r="E245"/>
      <c r="L245"/>
      <c r="M245"/>
      <c r="T245"/>
      <c r="U245"/>
    </row>
    <row r="246" spans="4:21" ht="15">
      <c r="D246"/>
      <c r="E246"/>
      <c r="L246"/>
      <c r="M246"/>
      <c r="T246"/>
      <c r="U246"/>
    </row>
    <row r="247" spans="4:21" ht="15">
      <c r="D247"/>
      <c r="E247"/>
      <c r="L247"/>
      <c r="M247"/>
      <c r="T247"/>
      <c r="U247"/>
    </row>
    <row r="248" spans="4:21" ht="15">
      <c r="D248"/>
      <c r="E248"/>
      <c r="L248"/>
      <c r="M248"/>
      <c r="T248"/>
      <c r="U248"/>
    </row>
    <row r="249" spans="4:21" ht="15">
      <c r="D249"/>
      <c r="E249"/>
      <c r="L249"/>
      <c r="M249"/>
      <c r="T249"/>
      <c r="U249"/>
    </row>
    <row r="250" spans="4:21" ht="15">
      <c r="D250"/>
      <c r="E250"/>
      <c r="L250"/>
      <c r="M250"/>
      <c r="T250"/>
      <c r="U250"/>
    </row>
    <row r="251" spans="4:21" ht="15">
      <c r="D251"/>
      <c r="E251"/>
      <c r="L251"/>
      <c r="M251"/>
      <c r="T251"/>
      <c r="U251"/>
    </row>
    <row r="252" spans="4:21" ht="15">
      <c r="D252"/>
      <c r="E252"/>
      <c r="L252"/>
      <c r="M252"/>
      <c r="T252"/>
      <c r="U252"/>
    </row>
    <row r="253" spans="4:21" ht="15">
      <c r="D253"/>
      <c r="E253"/>
      <c r="L253"/>
      <c r="M253"/>
      <c r="T253"/>
      <c r="U253"/>
    </row>
    <row r="254" spans="4:21" ht="15">
      <c r="D254"/>
      <c r="E254"/>
      <c r="L254"/>
      <c r="M254"/>
      <c r="T254"/>
      <c r="U254"/>
    </row>
    <row r="255" spans="4:21" ht="15">
      <c r="D255"/>
      <c r="E255"/>
      <c r="L255"/>
      <c r="M255"/>
      <c r="T255"/>
      <c r="U255"/>
    </row>
    <row r="256" spans="4:21" ht="15">
      <c r="D256"/>
      <c r="E256"/>
      <c r="L256"/>
      <c r="M256"/>
      <c r="T256"/>
      <c r="U256"/>
    </row>
    <row r="257" spans="4:21" ht="15">
      <c r="D257"/>
      <c r="E257"/>
      <c r="L257"/>
      <c r="M257"/>
      <c r="T257"/>
      <c r="U257"/>
    </row>
    <row r="258" spans="4:21" ht="15">
      <c r="D258"/>
      <c r="E258"/>
      <c r="L258"/>
      <c r="M258"/>
      <c r="T258"/>
      <c r="U258"/>
    </row>
    <row r="259" spans="4:21" ht="15">
      <c r="D259"/>
      <c r="E259"/>
      <c r="L259"/>
      <c r="M259"/>
      <c r="T259"/>
      <c r="U259"/>
    </row>
    <row r="260" spans="4:21" ht="15">
      <c r="D260"/>
      <c r="E260"/>
      <c r="L260"/>
      <c r="M260"/>
      <c r="T260"/>
      <c r="U260"/>
    </row>
    <row r="261" spans="4:21" ht="15">
      <c r="D261"/>
      <c r="E261"/>
      <c r="L261"/>
      <c r="M261"/>
      <c r="T261"/>
      <c r="U261"/>
    </row>
    <row r="262" spans="4:21" ht="15">
      <c r="D262"/>
      <c r="E262"/>
      <c r="L262"/>
      <c r="M262"/>
      <c r="T262"/>
      <c r="U262"/>
    </row>
    <row r="263" spans="4:21" ht="15">
      <c r="D263"/>
      <c r="E263"/>
      <c r="L263"/>
      <c r="M263"/>
      <c r="T263"/>
      <c r="U263"/>
    </row>
    <row r="264" spans="4:21" ht="15">
      <c r="D264"/>
      <c r="E264"/>
      <c r="L264"/>
      <c r="M264"/>
      <c r="T264"/>
      <c r="U264"/>
    </row>
    <row r="265" spans="4:21" ht="15">
      <c r="D265"/>
      <c r="E265"/>
      <c r="L265"/>
      <c r="M265"/>
      <c r="T265"/>
      <c r="U265"/>
    </row>
    <row r="266" spans="4:21" ht="15">
      <c r="D266"/>
      <c r="E266"/>
      <c r="L266"/>
      <c r="M266"/>
      <c r="T266"/>
      <c r="U266"/>
    </row>
    <row r="267" spans="4:21" ht="15">
      <c r="D267"/>
      <c r="E267"/>
      <c r="L267"/>
      <c r="M267"/>
      <c r="T267"/>
      <c r="U267"/>
    </row>
    <row r="268" spans="4:21" ht="15">
      <c r="D268"/>
      <c r="E268"/>
      <c r="L268"/>
      <c r="M268"/>
      <c r="T268"/>
      <c r="U268"/>
    </row>
    <row r="269" spans="4:21" ht="15">
      <c r="D269"/>
      <c r="E269"/>
      <c r="L269"/>
      <c r="M269"/>
      <c r="T269"/>
      <c r="U269"/>
    </row>
    <row r="270" spans="4:21" ht="15">
      <c r="D270"/>
      <c r="E270"/>
      <c r="L270"/>
      <c r="M270"/>
      <c r="T270"/>
      <c r="U270"/>
    </row>
    <row r="271" spans="4:21" ht="15">
      <c r="D271"/>
      <c r="E271"/>
      <c r="L271"/>
      <c r="M271"/>
      <c r="T271"/>
      <c r="U271"/>
    </row>
    <row r="272" spans="4:21" ht="15">
      <c r="D272"/>
      <c r="E272"/>
      <c r="L272"/>
      <c r="M272"/>
      <c r="T272"/>
      <c r="U272"/>
    </row>
    <row r="273" spans="4:21" ht="15">
      <c r="D273"/>
      <c r="E273"/>
      <c r="L273"/>
      <c r="M273"/>
      <c r="T273"/>
      <c r="U273"/>
    </row>
    <row r="274" spans="4:21" ht="15">
      <c r="D274"/>
      <c r="E274"/>
      <c r="L274"/>
      <c r="M274"/>
      <c r="T274"/>
      <c r="U274"/>
    </row>
    <row r="275" spans="4:21" ht="15">
      <c r="D275"/>
      <c r="E275"/>
      <c r="L275"/>
      <c r="M275"/>
      <c r="T275"/>
      <c r="U275"/>
    </row>
    <row r="276" spans="4:21" ht="15">
      <c r="D276"/>
      <c r="E276"/>
      <c r="L276"/>
      <c r="M276"/>
      <c r="T276"/>
      <c r="U276"/>
    </row>
    <row r="277" spans="4:21" ht="15">
      <c r="D277"/>
      <c r="E277"/>
      <c r="L277"/>
      <c r="M277"/>
      <c r="T277"/>
      <c r="U277"/>
    </row>
    <row r="278" spans="4:21" ht="15">
      <c r="D278"/>
      <c r="E278"/>
      <c r="L278"/>
      <c r="M278"/>
      <c r="T278"/>
      <c r="U278"/>
    </row>
    <row r="279" spans="4:21" ht="15">
      <c r="D279"/>
      <c r="E279"/>
      <c r="L279"/>
      <c r="M279"/>
      <c r="T279"/>
      <c r="U279"/>
    </row>
    <row r="280" spans="4:21" ht="15">
      <c r="D280"/>
      <c r="E280"/>
      <c r="L280"/>
      <c r="M280"/>
      <c r="T280"/>
      <c r="U280"/>
    </row>
    <row r="281" spans="4:21" ht="15">
      <c r="D281"/>
      <c r="E281"/>
      <c r="L281"/>
      <c r="M281"/>
      <c r="T281"/>
      <c r="U281"/>
    </row>
    <row r="282" spans="4:21" ht="15">
      <c r="D282"/>
      <c r="E282"/>
      <c r="L282"/>
      <c r="M282"/>
      <c r="T282"/>
      <c r="U282"/>
    </row>
    <row r="283" spans="4:21" ht="15">
      <c r="D283"/>
      <c r="E283"/>
      <c r="L283"/>
      <c r="M283"/>
      <c r="T283"/>
      <c r="U283"/>
    </row>
    <row r="284" spans="4:21" ht="15">
      <c r="D284"/>
      <c r="E284"/>
      <c r="L284"/>
      <c r="M284"/>
      <c r="T284"/>
      <c r="U284"/>
    </row>
    <row r="285" spans="4:21" ht="15">
      <c r="D285"/>
      <c r="E285"/>
      <c r="L285"/>
      <c r="M285"/>
      <c r="T285"/>
      <c r="U285"/>
    </row>
    <row r="286" spans="4:21" ht="15">
      <c r="D286"/>
      <c r="E286"/>
      <c r="L286"/>
      <c r="M286"/>
      <c r="T286"/>
      <c r="U286"/>
    </row>
    <row r="287" spans="4:21" ht="15">
      <c r="D287"/>
      <c r="E287"/>
      <c r="L287"/>
      <c r="M287"/>
      <c r="T287"/>
      <c r="U287"/>
    </row>
    <row r="288" spans="4:21" ht="15">
      <c r="D288"/>
      <c r="E288"/>
      <c r="L288"/>
      <c r="M288"/>
      <c r="T288"/>
      <c r="U288"/>
    </row>
    <row r="289" spans="4:21" ht="15">
      <c r="D289"/>
      <c r="E289"/>
      <c r="L289"/>
      <c r="M289"/>
      <c r="T289"/>
      <c r="U289"/>
    </row>
    <row r="290" spans="4:21" ht="15">
      <c r="D290"/>
      <c r="E290"/>
      <c r="L290"/>
      <c r="M290"/>
      <c r="T290"/>
      <c r="U290"/>
    </row>
    <row r="291" spans="4:21" ht="15">
      <c r="D291"/>
      <c r="E291"/>
      <c r="L291"/>
      <c r="M291"/>
      <c r="T291"/>
      <c r="U291"/>
    </row>
    <row r="292" spans="4:21" ht="15">
      <c r="D292"/>
      <c r="E292"/>
      <c r="L292"/>
      <c r="M292"/>
      <c r="T292"/>
      <c r="U292"/>
    </row>
    <row r="293" spans="4:21" ht="15">
      <c r="D293"/>
      <c r="E293"/>
      <c r="L293"/>
      <c r="M293"/>
      <c r="T293"/>
      <c r="U293"/>
    </row>
    <row r="294" spans="4:21" ht="15">
      <c r="D294"/>
      <c r="E294"/>
      <c r="L294"/>
      <c r="M294"/>
      <c r="T294"/>
      <c r="U294"/>
    </row>
    <row r="295" spans="4:21" ht="15">
      <c r="D295"/>
      <c r="E295"/>
      <c r="L295"/>
      <c r="M295"/>
      <c r="T295"/>
      <c r="U295"/>
    </row>
    <row r="296" spans="4:21" ht="15">
      <c r="D296"/>
      <c r="E296"/>
      <c r="L296"/>
      <c r="M296"/>
      <c r="T296"/>
      <c r="U296"/>
    </row>
    <row r="297" spans="4:21" ht="15">
      <c r="D297"/>
      <c r="E297"/>
      <c r="L297"/>
      <c r="M297"/>
      <c r="T297"/>
      <c r="U297"/>
    </row>
    <row r="298" spans="4:21" ht="15">
      <c r="D298"/>
      <c r="E298"/>
      <c r="L298"/>
      <c r="M298"/>
      <c r="T298"/>
      <c r="U298"/>
    </row>
    <row r="299" spans="4:21" ht="15">
      <c r="D299"/>
      <c r="E299"/>
      <c r="L299"/>
      <c r="M299"/>
      <c r="T299"/>
      <c r="U299"/>
    </row>
    <row r="300" spans="4:21" ht="15">
      <c r="D300"/>
      <c r="E300"/>
      <c r="L300"/>
      <c r="M300"/>
      <c r="T300"/>
      <c r="U300"/>
    </row>
    <row r="301" spans="4:21" ht="15">
      <c r="D301"/>
      <c r="E301"/>
      <c r="L301"/>
      <c r="M301"/>
      <c r="T301"/>
      <c r="U301"/>
    </row>
    <row r="302" spans="4:21" ht="15">
      <c r="D302"/>
      <c r="E302"/>
      <c r="L302"/>
      <c r="M302"/>
      <c r="T302"/>
      <c r="U302"/>
    </row>
    <row r="303" spans="4:21" ht="15">
      <c r="D303"/>
      <c r="E303"/>
      <c r="L303"/>
      <c r="M303"/>
      <c r="T303"/>
      <c r="U303"/>
    </row>
    <row r="304" spans="4:21" ht="15">
      <c r="D304"/>
      <c r="E304"/>
      <c r="L304"/>
      <c r="M304"/>
      <c r="T304"/>
      <c r="U304"/>
    </row>
    <row r="305" spans="4:21" ht="15">
      <c r="D305"/>
      <c r="E305"/>
      <c r="L305"/>
      <c r="M305"/>
      <c r="T305"/>
      <c r="U305"/>
    </row>
    <row r="306" spans="4:21" ht="15">
      <c r="D306"/>
      <c r="E306"/>
      <c r="L306"/>
      <c r="M306"/>
      <c r="T306"/>
      <c r="U306"/>
    </row>
    <row r="307" spans="4:21" ht="15">
      <c r="D307"/>
      <c r="E307"/>
      <c r="L307"/>
      <c r="M307"/>
      <c r="T307"/>
      <c r="U307"/>
    </row>
    <row r="308" spans="4:21" ht="15">
      <c r="D308"/>
      <c r="E308"/>
      <c r="L308"/>
      <c r="M308"/>
      <c r="T308"/>
      <c r="U308"/>
    </row>
    <row r="309" spans="4:21" ht="15">
      <c r="D309"/>
      <c r="E309"/>
      <c r="L309"/>
      <c r="M309"/>
      <c r="T309"/>
      <c r="U309"/>
    </row>
    <row r="310" spans="4:21" ht="15">
      <c r="D310"/>
      <c r="E310"/>
      <c r="L310"/>
      <c r="M310"/>
      <c r="T310"/>
      <c r="U310"/>
    </row>
    <row r="311" spans="4:21" ht="15">
      <c r="D311"/>
      <c r="E311"/>
      <c r="L311"/>
      <c r="M311"/>
      <c r="T311"/>
      <c r="U311"/>
    </row>
    <row r="312" spans="4:21" ht="15">
      <c r="D312"/>
      <c r="E312"/>
      <c r="L312"/>
      <c r="M312"/>
      <c r="T312"/>
      <c r="U312"/>
    </row>
    <row r="313" spans="4:21" ht="15">
      <c r="D313"/>
      <c r="E313"/>
      <c r="L313"/>
      <c r="M313"/>
      <c r="T313"/>
      <c r="U313"/>
    </row>
    <row r="314" spans="4:21" ht="15">
      <c r="D314"/>
      <c r="E314"/>
      <c r="L314"/>
      <c r="M314"/>
      <c r="T314"/>
      <c r="U314"/>
    </row>
    <row r="315" spans="4:21" ht="15">
      <c r="D315"/>
      <c r="E315"/>
      <c r="L315"/>
      <c r="M315"/>
      <c r="T315"/>
      <c r="U315"/>
    </row>
    <row r="316" spans="4:21" ht="15">
      <c r="D316"/>
      <c r="E316"/>
      <c r="L316"/>
      <c r="M316"/>
      <c r="T316"/>
      <c r="U316"/>
    </row>
    <row r="317" spans="4:21" ht="15">
      <c r="D317"/>
      <c r="E317"/>
      <c r="L317"/>
      <c r="M317"/>
      <c r="T317"/>
      <c r="U317"/>
    </row>
    <row r="318" spans="4:21" ht="15">
      <c r="D318"/>
      <c r="E318"/>
      <c r="L318"/>
      <c r="M318"/>
      <c r="T318"/>
      <c r="U318"/>
    </row>
    <row r="319" spans="4:21" ht="15">
      <c r="D319"/>
      <c r="E319"/>
      <c r="L319"/>
      <c r="M319"/>
      <c r="T319"/>
      <c r="U319"/>
    </row>
    <row r="320" spans="4:21" ht="15">
      <c r="D320"/>
      <c r="E320"/>
      <c r="L320"/>
      <c r="M320"/>
      <c r="T320"/>
      <c r="U320"/>
    </row>
    <row r="321" spans="4:21" ht="15">
      <c r="D321"/>
      <c r="E321"/>
      <c r="L321"/>
      <c r="M321"/>
      <c r="T321"/>
      <c r="U321"/>
    </row>
    <row r="322" spans="4:21" ht="15">
      <c r="D322"/>
      <c r="E322"/>
      <c r="L322"/>
      <c r="M322"/>
      <c r="T322"/>
      <c r="U322"/>
    </row>
    <row r="323" spans="4:21" ht="15">
      <c r="D323"/>
      <c r="E323"/>
      <c r="L323"/>
      <c r="M323"/>
      <c r="T323"/>
      <c r="U323"/>
    </row>
    <row r="324" spans="4:21" ht="15">
      <c r="D324"/>
      <c r="E324"/>
      <c r="L324"/>
      <c r="M324"/>
      <c r="T324"/>
      <c r="U324"/>
    </row>
    <row r="325" spans="4:21" ht="15">
      <c r="D325"/>
      <c r="E325"/>
      <c r="L325"/>
      <c r="M325"/>
      <c r="T325"/>
      <c r="U325"/>
    </row>
    <row r="326" spans="4:21" ht="15">
      <c r="D326"/>
      <c r="E326"/>
      <c r="L326"/>
      <c r="M326"/>
      <c r="T326"/>
      <c r="U326"/>
    </row>
    <row r="327" spans="4:21" ht="15">
      <c r="D327"/>
      <c r="E327"/>
      <c r="L327"/>
      <c r="M327"/>
      <c r="T327"/>
      <c r="U327"/>
    </row>
    <row r="328" spans="4:21" ht="15">
      <c r="D328"/>
      <c r="E328"/>
      <c r="L328"/>
      <c r="M328"/>
      <c r="T328"/>
      <c r="U328"/>
    </row>
    <row r="329" spans="4:21" ht="15">
      <c r="D329"/>
      <c r="E329"/>
      <c r="L329"/>
      <c r="M329"/>
      <c r="T329"/>
      <c r="U329"/>
    </row>
    <row r="330" spans="4:21" ht="15">
      <c r="D330"/>
      <c r="E330"/>
      <c r="L330"/>
      <c r="M330"/>
      <c r="T330"/>
      <c r="U330"/>
    </row>
    <row r="331" spans="4:21" ht="15">
      <c r="D331"/>
      <c r="E331"/>
      <c r="L331"/>
      <c r="M331"/>
      <c r="T331"/>
      <c r="U331"/>
    </row>
    <row r="332" spans="4:21" ht="15">
      <c r="D332"/>
      <c r="E332"/>
      <c r="L332"/>
      <c r="M332"/>
      <c r="T332"/>
      <c r="U332"/>
    </row>
    <row r="333" spans="4:21" ht="15">
      <c r="D333"/>
      <c r="E333"/>
      <c r="L333"/>
      <c r="M333"/>
      <c r="T333"/>
      <c r="U333"/>
    </row>
    <row r="334" spans="4:21" ht="15">
      <c r="D334"/>
      <c r="E334"/>
      <c r="L334"/>
      <c r="M334"/>
      <c r="T334"/>
      <c r="U334"/>
    </row>
    <row r="335" spans="4:21" ht="15">
      <c r="D335"/>
      <c r="E335"/>
      <c r="L335"/>
      <c r="M335"/>
      <c r="T335"/>
      <c r="U335"/>
    </row>
    <row r="336" spans="4:21" ht="15">
      <c r="D336"/>
      <c r="E336"/>
      <c r="L336"/>
      <c r="M336"/>
      <c r="T336"/>
      <c r="U336"/>
    </row>
    <row r="337" spans="4:21" ht="15">
      <c r="D337"/>
      <c r="E337"/>
      <c r="L337"/>
      <c r="M337"/>
      <c r="T337"/>
      <c r="U337"/>
    </row>
    <row r="338" spans="4:21" ht="15">
      <c r="D338"/>
      <c r="E338"/>
      <c r="L338"/>
      <c r="M338"/>
      <c r="T338"/>
      <c r="U338"/>
    </row>
    <row r="339" spans="4:21" ht="15">
      <c r="D339"/>
      <c r="E339"/>
      <c r="L339"/>
      <c r="M339"/>
      <c r="T339"/>
      <c r="U339"/>
    </row>
    <row r="340" spans="4:21" ht="15">
      <c r="D340"/>
      <c r="E340"/>
      <c r="L340"/>
      <c r="M340"/>
      <c r="T340"/>
      <c r="U340"/>
    </row>
    <row r="341" spans="4:21" ht="15">
      <c r="D341"/>
      <c r="E341"/>
      <c r="L341"/>
      <c r="M341"/>
      <c r="T341"/>
      <c r="U341"/>
    </row>
    <row r="342" spans="4:21" ht="15">
      <c r="D342"/>
      <c r="E342"/>
      <c r="L342"/>
      <c r="M342"/>
      <c r="T342"/>
      <c r="U342"/>
    </row>
    <row r="343" spans="4:21" ht="15">
      <c r="D343"/>
      <c r="E343"/>
      <c r="L343"/>
      <c r="M343"/>
      <c r="T343"/>
      <c r="U343"/>
    </row>
    <row r="344" spans="4:21" ht="15">
      <c r="D344"/>
      <c r="E344"/>
      <c r="L344"/>
      <c r="M344"/>
      <c r="T344"/>
      <c r="U344"/>
    </row>
    <row r="345" spans="4:21" ht="15">
      <c r="D345"/>
      <c r="E345"/>
      <c r="L345"/>
      <c r="M345"/>
      <c r="T345"/>
      <c r="U345"/>
    </row>
    <row r="346" spans="4:21" ht="15">
      <c r="D346"/>
      <c r="E346"/>
      <c r="L346"/>
      <c r="M346"/>
      <c r="T346"/>
      <c r="U346"/>
    </row>
    <row r="347" spans="4:21" ht="15">
      <c r="D347"/>
      <c r="E347"/>
      <c r="L347"/>
      <c r="M347"/>
      <c r="T347"/>
      <c r="U347"/>
    </row>
    <row r="348" spans="4:21" ht="15">
      <c r="D348"/>
      <c r="E348"/>
      <c r="L348"/>
      <c r="M348"/>
      <c r="T348"/>
      <c r="U348"/>
    </row>
    <row r="349" spans="4:21" ht="15">
      <c r="D349"/>
      <c r="E349"/>
      <c r="L349"/>
      <c r="M349"/>
      <c r="T349"/>
      <c r="U349"/>
    </row>
    <row r="350" spans="4:21" ht="15">
      <c r="D350"/>
      <c r="E350"/>
      <c r="L350"/>
      <c r="M350"/>
      <c r="T350"/>
      <c r="U350"/>
    </row>
    <row r="351" spans="4:21" ht="15">
      <c r="D351"/>
      <c r="E351"/>
      <c r="L351"/>
      <c r="M351"/>
      <c r="T351"/>
      <c r="U351"/>
    </row>
    <row r="352" spans="4:21" ht="15">
      <c r="D352"/>
      <c r="E352"/>
      <c r="L352"/>
      <c r="M352"/>
      <c r="T352"/>
      <c r="U352"/>
    </row>
    <row r="353" spans="4:21" ht="15">
      <c r="D353"/>
      <c r="E353"/>
      <c r="L353"/>
      <c r="M353"/>
      <c r="T353"/>
      <c r="U353"/>
    </row>
    <row r="354" spans="4:21" ht="15">
      <c r="D354"/>
      <c r="E354"/>
      <c r="L354"/>
      <c r="M354"/>
      <c r="T354"/>
      <c r="U354"/>
    </row>
    <row r="355" spans="4:21" ht="15">
      <c r="D355"/>
      <c r="E355"/>
      <c r="L355"/>
      <c r="M355"/>
      <c r="T355"/>
      <c r="U355"/>
    </row>
    <row r="356" spans="4:21" ht="15">
      <c r="D356"/>
      <c r="E356"/>
      <c r="L356"/>
      <c r="M356"/>
      <c r="T356"/>
      <c r="U356"/>
    </row>
    <row r="357" spans="4:21" ht="15">
      <c r="D357"/>
      <c r="E357"/>
      <c r="L357"/>
      <c r="M357"/>
      <c r="T357"/>
      <c r="U357"/>
    </row>
    <row r="358" spans="4:21" ht="15">
      <c r="D358"/>
      <c r="E358"/>
      <c r="L358"/>
      <c r="M358"/>
      <c r="T358"/>
      <c r="U358"/>
    </row>
    <row r="359" spans="4:21" ht="15">
      <c r="D359"/>
      <c r="E359"/>
      <c r="L359"/>
      <c r="M359"/>
      <c r="T359"/>
      <c r="U359"/>
    </row>
    <row r="360" spans="4:21" ht="15">
      <c r="D360"/>
      <c r="E360"/>
      <c r="L360"/>
      <c r="M360"/>
      <c r="T360"/>
      <c r="U360"/>
    </row>
    <row r="361" spans="4:21" ht="15">
      <c r="D361"/>
      <c r="E361"/>
      <c r="L361"/>
      <c r="M361"/>
      <c r="T361"/>
      <c r="U361"/>
    </row>
    <row r="362" spans="4:21" ht="15">
      <c r="D362"/>
      <c r="E362"/>
      <c r="L362"/>
      <c r="M362"/>
      <c r="T362"/>
      <c r="U362"/>
    </row>
    <row r="363" spans="4:21" ht="15">
      <c r="D363"/>
      <c r="E363"/>
      <c r="L363"/>
      <c r="M363"/>
      <c r="T363"/>
      <c r="U363"/>
    </row>
    <row r="364" spans="4:21" ht="15">
      <c r="D364"/>
      <c r="E364"/>
      <c r="L364"/>
      <c r="M364"/>
      <c r="T364"/>
      <c r="U364"/>
    </row>
    <row r="365" spans="4:21" ht="15">
      <c r="D365"/>
      <c r="E365"/>
      <c r="L365"/>
      <c r="M365"/>
      <c r="T365"/>
      <c r="U365"/>
    </row>
    <row r="366" spans="4:21" ht="15">
      <c r="D366"/>
      <c r="E366"/>
      <c r="L366"/>
      <c r="M366"/>
      <c r="T366"/>
      <c r="U366"/>
    </row>
    <row r="367" spans="4:21" ht="15">
      <c r="D367"/>
      <c r="E367"/>
      <c r="L367"/>
      <c r="M367"/>
      <c r="T367"/>
      <c r="U367"/>
    </row>
    <row r="368" spans="4:21" ht="15">
      <c r="D368"/>
      <c r="E368"/>
      <c r="L368"/>
      <c r="M368"/>
      <c r="T368"/>
      <c r="U368"/>
    </row>
    <row r="369" spans="4:21" ht="15">
      <c r="D369"/>
      <c r="E369"/>
      <c r="L369"/>
      <c r="M369"/>
      <c r="T369"/>
      <c r="U369"/>
    </row>
    <row r="370" spans="4:21" ht="15">
      <c r="D370"/>
      <c r="E370"/>
      <c r="L370"/>
      <c r="M370"/>
      <c r="T370"/>
      <c r="U370"/>
    </row>
    <row r="371" spans="4:21" ht="15">
      <c r="D371"/>
      <c r="E371"/>
      <c r="L371"/>
      <c r="M371"/>
      <c r="T371"/>
      <c r="U371"/>
    </row>
    <row r="372" spans="4:21" ht="15">
      <c r="D372"/>
      <c r="E372"/>
      <c r="L372"/>
      <c r="M372"/>
      <c r="T372"/>
      <c r="U372"/>
    </row>
    <row r="373" spans="4:21" ht="15">
      <c r="D373"/>
      <c r="E373"/>
      <c r="L373"/>
      <c r="M373"/>
      <c r="T373"/>
      <c r="U373"/>
    </row>
    <row r="374" spans="4:21" ht="15">
      <c r="D374"/>
      <c r="E374"/>
      <c r="L374"/>
      <c r="M374"/>
      <c r="T374"/>
      <c r="U374"/>
    </row>
    <row r="375" spans="4:21" ht="15">
      <c r="D375"/>
      <c r="E375"/>
      <c r="L375"/>
      <c r="M375"/>
      <c r="T375"/>
      <c r="U375"/>
    </row>
    <row r="376" spans="4:21" ht="15">
      <c r="D376"/>
      <c r="E376"/>
      <c r="L376"/>
      <c r="M376"/>
      <c r="T376"/>
      <c r="U376"/>
    </row>
    <row r="377" spans="4:21" ht="15">
      <c r="D377"/>
      <c r="E377"/>
      <c r="L377"/>
      <c r="M377"/>
      <c r="T377"/>
      <c r="U377"/>
    </row>
    <row r="378" spans="4:21" ht="15">
      <c r="D378"/>
      <c r="E378"/>
      <c r="L378"/>
      <c r="M378"/>
      <c r="T378"/>
      <c r="U378"/>
    </row>
    <row r="379" spans="4:21" ht="15">
      <c r="D379"/>
      <c r="E379"/>
      <c r="L379"/>
      <c r="M379"/>
      <c r="T379"/>
      <c r="U379"/>
    </row>
    <row r="380" spans="4:21" ht="15">
      <c r="D380"/>
      <c r="E380"/>
      <c r="L380"/>
      <c r="M380"/>
      <c r="T380"/>
      <c r="U380"/>
    </row>
    <row r="381" spans="4:21" ht="15">
      <c r="D381"/>
      <c r="E381"/>
      <c r="L381"/>
      <c r="M381"/>
      <c r="T381"/>
      <c r="U381"/>
    </row>
    <row r="382" spans="4:21" ht="15">
      <c r="D382"/>
      <c r="E382"/>
      <c r="L382"/>
      <c r="M382"/>
      <c r="T382"/>
      <c r="U382"/>
    </row>
    <row r="383" spans="4:21" ht="15">
      <c r="D383"/>
      <c r="E383"/>
      <c r="L383"/>
      <c r="M383"/>
      <c r="T383"/>
      <c r="U383"/>
    </row>
    <row r="384" spans="4:21" ht="15">
      <c r="D384"/>
      <c r="E384"/>
      <c r="L384"/>
      <c r="M384"/>
      <c r="T384"/>
      <c r="U384"/>
    </row>
    <row r="385" spans="4:21" ht="15">
      <c r="D385"/>
      <c r="E385"/>
      <c r="L385"/>
      <c r="M385"/>
      <c r="T385"/>
      <c r="U385"/>
    </row>
    <row r="386" spans="4:21" ht="15">
      <c r="D386"/>
      <c r="E386"/>
      <c r="L386"/>
      <c r="M386"/>
      <c r="T386"/>
      <c r="U386"/>
    </row>
    <row r="387" spans="4:21" ht="15">
      <c r="D387"/>
      <c r="E387"/>
      <c r="L387"/>
      <c r="M387"/>
      <c r="T387"/>
      <c r="U387"/>
    </row>
    <row r="388" spans="4:21" ht="15">
      <c r="D388"/>
      <c r="E388"/>
      <c r="L388"/>
      <c r="M388"/>
      <c r="T388"/>
      <c r="U388"/>
    </row>
    <row r="389" spans="4:21" ht="15">
      <c r="D389"/>
      <c r="E389"/>
      <c r="L389"/>
      <c r="M389"/>
      <c r="T389"/>
      <c r="U389"/>
    </row>
    <row r="390" spans="4:21" ht="15">
      <c r="D390"/>
      <c r="E390"/>
      <c r="L390"/>
      <c r="M390"/>
      <c r="T390"/>
      <c r="U390"/>
    </row>
    <row r="391" spans="4:21" ht="15">
      <c r="D391"/>
      <c r="E391"/>
      <c r="L391"/>
      <c r="M391"/>
      <c r="T391"/>
      <c r="U391"/>
    </row>
    <row r="392" spans="4:21" ht="15">
      <c r="D392"/>
      <c r="E392"/>
      <c r="L392"/>
      <c r="M392"/>
      <c r="T392"/>
      <c r="U392"/>
    </row>
    <row r="393" spans="4:21" ht="15">
      <c r="D393"/>
      <c r="E393"/>
      <c r="L393"/>
      <c r="M393"/>
      <c r="T393"/>
      <c r="U393"/>
    </row>
    <row r="394" spans="4:21" ht="15">
      <c r="D394"/>
      <c r="E394"/>
      <c r="L394"/>
      <c r="M394"/>
      <c r="T394"/>
      <c r="U394"/>
    </row>
    <row r="395" spans="4:21" ht="15">
      <c r="D395"/>
      <c r="E395"/>
      <c r="L395"/>
      <c r="M395"/>
      <c r="T395"/>
      <c r="U395"/>
    </row>
    <row r="396" spans="4:21" ht="15">
      <c r="D396"/>
      <c r="E396"/>
      <c r="L396"/>
      <c r="M396"/>
      <c r="T396"/>
      <c r="U396"/>
    </row>
    <row r="397" spans="4:21" ht="15">
      <c r="D397"/>
      <c r="E397"/>
      <c r="L397"/>
      <c r="M397"/>
      <c r="T397"/>
      <c r="U397"/>
    </row>
    <row r="398" spans="4:21" ht="15">
      <c r="D398"/>
      <c r="E398"/>
      <c r="L398"/>
      <c r="M398"/>
      <c r="T398"/>
      <c r="U398"/>
    </row>
    <row r="399" spans="4:21" ht="15">
      <c r="D399"/>
      <c r="E399"/>
      <c r="L399"/>
      <c r="M399"/>
      <c r="T399"/>
      <c r="U399"/>
    </row>
    <row r="400" spans="4:21" ht="15">
      <c r="D400"/>
      <c r="E400"/>
      <c r="L400"/>
      <c r="M400"/>
      <c r="T400"/>
      <c r="U400"/>
    </row>
    <row r="401" spans="4:21" ht="15">
      <c r="D401"/>
      <c r="E401"/>
      <c r="L401"/>
      <c r="M401"/>
      <c r="T401"/>
      <c r="U401"/>
    </row>
    <row r="402" spans="4:21" ht="15">
      <c r="D402"/>
      <c r="E402"/>
      <c r="L402"/>
      <c r="M402"/>
      <c r="T402"/>
      <c r="U402"/>
    </row>
    <row r="403" spans="4:21" ht="15">
      <c r="D403"/>
      <c r="E403"/>
      <c r="L403"/>
      <c r="M403"/>
      <c r="T403"/>
      <c r="U403"/>
    </row>
    <row r="404" spans="4:21" ht="15">
      <c r="D404"/>
      <c r="E404"/>
      <c r="L404"/>
      <c r="M404"/>
      <c r="T404"/>
      <c r="U404"/>
    </row>
    <row r="405" spans="4:21" ht="15">
      <c r="D405"/>
      <c r="E405"/>
      <c r="L405"/>
      <c r="M405"/>
      <c r="T405"/>
      <c r="U405"/>
    </row>
    <row r="406" spans="4:21" ht="15">
      <c r="D406"/>
      <c r="E406"/>
      <c r="L406"/>
      <c r="M406"/>
      <c r="T406"/>
      <c r="U406"/>
    </row>
    <row r="407" spans="4:21" ht="15">
      <c r="D407"/>
      <c r="E407"/>
      <c r="L407"/>
      <c r="M407"/>
      <c r="T407"/>
      <c r="U407"/>
    </row>
    <row r="408" spans="4:21" ht="15">
      <c r="D408"/>
      <c r="E408"/>
      <c r="L408"/>
      <c r="M408"/>
      <c r="T408"/>
      <c r="U408"/>
    </row>
    <row r="409" spans="4:21" ht="15">
      <c r="D409"/>
      <c r="E409"/>
      <c r="L409"/>
      <c r="M409"/>
      <c r="T409"/>
      <c r="U409"/>
    </row>
    <row r="410" spans="4:21" ht="15">
      <c r="D410"/>
      <c r="E410"/>
      <c r="L410"/>
      <c r="M410"/>
      <c r="T410"/>
      <c r="U410"/>
    </row>
    <row r="411" spans="4:21" ht="15">
      <c r="D411"/>
      <c r="E411"/>
      <c r="L411"/>
      <c r="M411"/>
      <c r="T411"/>
      <c r="U411"/>
    </row>
    <row r="412" spans="4:21" ht="15">
      <c r="D412"/>
      <c r="E412"/>
      <c r="L412"/>
      <c r="M412"/>
      <c r="T412"/>
      <c r="U412"/>
    </row>
    <row r="413" spans="4:21" ht="15">
      <c r="D413"/>
      <c r="E413"/>
      <c r="L413"/>
      <c r="M413"/>
      <c r="T413"/>
      <c r="U413"/>
    </row>
    <row r="414" spans="4:21" ht="15">
      <c r="D414"/>
      <c r="E414"/>
      <c r="L414"/>
      <c r="M414"/>
      <c r="T414"/>
      <c r="U414"/>
    </row>
    <row r="415" spans="4:21" ht="15">
      <c r="D415"/>
      <c r="E415"/>
      <c r="L415"/>
      <c r="M415"/>
      <c r="T415"/>
      <c r="U415"/>
    </row>
    <row r="416" spans="4:21" ht="15">
      <c r="D416"/>
      <c r="E416"/>
      <c r="L416"/>
      <c r="M416"/>
      <c r="T416"/>
      <c r="U416"/>
    </row>
    <row r="417" spans="4:21" ht="15">
      <c r="D417"/>
      <c r="E417"/>
      <c r="L417"/>
      <c r="M417"/>
      <c r="T417"/>
      <c r="U417"/>
    </row>
    <row r="418" spans="4:21" ht="15">
      <c r="D418"/>
      <c r="E418"/>
      <c r="L418"/>
      <c r="M418"/>
      <c r="T418"/>
      <c r="U418"/>
    </row>
    <row r="419" spans="4:21" ht="15">
      <c r="D419"/>
      <c r="E419"/>
      <c r="L419"/>
      <c r="M419"/>
      <c r="T419"/>
      <c r="U419"/>
    </row>
    <row r="420" spans="4:21" ht="15">
      <c r="D420"/>
      <c r="E420"/>
      <c r="L420"/>
      <c r="M420"/>
      <c r="T420"/>
      <c r="U420"/>
    </row>
    <row r="421" spans="4:21" ht="15">
      <c r="D421"/>
      <c r="E421"/>
      <c r="L421"/>
      <c r="M421"/>
      <c r="T421"/>
      <c r="U421"/>
    </row>
    <row r="422" spans="4:21" ht="15">
      <c r="D422"/>
      <c r="E422"/>
      <c r="L422"/>
      <c r="M422"/>
      <c r="T422"/>
      <c r="U422"/>
    </row>
    <row r="423" spans="4:21" ht="15">
      <c r="D423"/>
      <c r="E423"/>
      <c r="L423"/>
      <c r="M423"/>
      <c r="T423"/>
      <c r="U423"/>
    </row>
    <row r="424" spans="4:21" ht="15">
      <c r="D424"/>
      <c r="E424"/>
      <c r="L424"/>
      <c r="M424"/>
      <c r="T424"/>
      <c r="U424"/>
    </row>
    <row r="425" spans="4:21" ht="15">
      <c r="D425"/>
      <c r="E425"/>
      <c r="L425"/>
      <c r="M425"/>
      <c r="T425"/>
      <c r="U425"/>
    </row>
    <row r="426" spans="4:21" ht="15">
      <c r="D426"/>
      <c r="E426"/>
      <c r="L426"/>
      <c r="M426"/>
      <c r="T426"/>
      <c r="U426"/>
    </row>
    <row r="427" spans="4:21" ht="15">
      <c r="D427"/>
      <c r="E427"/>
      <c r="L427"/>
      <c r="M427"/>
      <c r="T427"/>
      <c r="U427"/>
    </row>
    <row r="428" spans="4:21" ht="15">
      <c r="D428"/>
      <c r="E428"/>
      <c r="L428"/>
      <c r="M428"/>
      <c r="T428"/>
      <c r="U428"/>
    </row>
    <row r="429" spans="4:21" ht="15">
      <c r="D429"/>
      <c r="E429"/>
      <c r="L429"/>
      <c r="M429"/>
      <c r="T429"/>
      <c r="U429"/>
    </row>
    <row r="430" spans="4:21" ht="15">
      <c r="D430"/>
      <c r="E430"/>
      <c r="L430"/>
      <c r="M430"/>
      <c r="T430"/>
      <c r="U430"/>
    </row>
    <row r="431" spans="4:21" ht="15">
      <c r="D431"/>
      <c r="E431"/>
      <c r="L431"/>
      <c r="M431"/>
      <c r="T431"/>
      <c r="U431"/>
    </row>
    <row r="432" spans="4:21" ht="15">
      <c r="D432"/>
      <c r="E432"/>
      <c r="L432"/>
      <c r="M432"/>
      <c r="T432"/>
      <c r="U432"/>
    </row>
    <row r="433" spans="4:21" ht="15">
      <c r="D433"/>
      <c r="E433"/>
      <c r="L433"/>
      <c r="M433"/>
      <c r="T433"/>
      <c r="U433"/>
    </row>
    <row r="434" spans="4:21" ht="15">
      <c r="D434"/>
      <c r="E434"/>
      <c r="L434"/>
      <c r="M434"/>
      <c r="T434"/>
      <c r="U434"/>
    </row>
    <row r="435" spans="4:21" ht="15">
      <c r="D435"/>
      <c r="E435"/>
      <c r="L435"/>
      <c r="M435"/>
      <c r="T435"/>
      <c r="U435"/>
    </row>
    <row r="436" spans="4:21" ht="15">
      <c r="D436"/>
      <c r="E436"/>
      <c r="L436"/>
      <c r="M436"/>
      <c r="T436"/>
      <c r="U436"/>
    </row>
    <row r="437" spans="4:21" ht="15">
      <c r="D437"/>
      <c r="E437"/>
      <c r="L437"/>
      <c r="M437"/>
      <c r="T437"/>
      <c r="U437"/>
    </row>
    <row r="438" spans="4:21" ht="15">
      <c r="D438"/>
      <c r="E438"/>
      <c r="L438"/>
      <c r="M438"/>
      <c r="T438"/>
      <c r="U438"/>
    </row>
    <row r="439" spans="4:21" ht="15">
      <c r="D439"/>
      <c r="E439"/>
      <c r="L439"/>
      <c r="M439"/>
      <c r="T439"/>
      <c r="U439"/>
    </row>
    <row r="440" spans="4:21" ht="15">
      <c r="D440"/>
      <c r="E440"/>
      <c r="L440"/>
      <c r="M440"/>
      <c r="T440"/>
      <c r="U440"/>
    </row>
    <row r="441" spans="4:21" ht="15">
      <c r="D441"/>
      <c r="E441"/>
      <c r="L441"/>
      <c r="M441"/>
      <c r="T441"/>
      <c r="U441"/>
    </row>
    <row r="442" spans="4:21" ht="15">
      <c r="D442"/>
      <c r="E442"/>
      <c r="L442"/>
      <c r="M442"/>
      <c r="T442"/>
      <c r="U442"/>
    </row>
    <row r="443" spans="4:21" ht="15">
      <c r="D443"/>
      <c r="E443"/>
      <c r="L443"/>
      <c r="M443"/>
      <c r="T443"/>
      <c r="U443"/>
    </row>
    <row r="444" spans="4:21" ht="15">
      <c r="D444"/>
      <c r="E444"/>
      <c r="L444"/>
      <c r="M444"/>
      <c r="T444"/>
      <c r="U444"/>
    </row>
    <row r="445" spans="4:21" ht="15">
      <c r="D445"/>
      <c r="E445"/>
      <c r="L445"/>
      <c r="M445"/>
      <c r="T445"/>
      <c r="U445"/>
    </row>
    <row r="446" spans="4:21" ht="15">
      <c r="D446"/>
      <c r="E446"/>
      <c r="L446"/>
      <c r="M446"/>
      <c r="T446"/>
      <c r="U446"/>
    </row>
    <row r="447" spans="4:21" ht="15">
      <c r="D447"/>
      <c r="E447"/>
      <c r="L447"/>
      <c r="M447"/>
      <c r="T447"/>
      <c r="U447"/>
    </row>
    <row r="448" spans="4:21" ht="15">
      <c r="D448"/>
      <c r="E448"/>
      <c r="L448"/>
      <c r="M448"/>
      <c r="T448"/>
      <c r="U448"/>
    </row>
    <row r="449" spans="4:21" ht="15">
      <c r="D449"/>
      <c r="E449"/>
      <c r="L449"/>
      <c r="M449"/>
      <c r="T449"/>
      <c r="U449"/>
    </row>
    <row r="450" spans="4:21" ht="15">
      <c r="D450"/>
      <c r="E450"/>
      <c r="L450"/>
      <c r="M450"/>
      <c r="T450"/>
      <c r="U450"/>
    </row>
    <row r="451" spans="4:21" ht="15">
      <c r="D451"/>
      <c r="E451"/>
      <c r="L451"/>
      <c r="M451"/>
      <c r="T451"/>
      <c r="U451"/>
    </row>
    <row r="452" spans="4:21" ht="15">
      <c r="D452"/>
      <c r="E452"/>
      <c r="L452"/>
      <c r="M452"/>
      <c r="T452"/>
      <c r="U452"/>
    </row>
    <row r="453" spans="4:21" ht="15">
      <c r="D453"/>
      <c r="E453"/>
      <c r="L453"/>
      <c r="M453"/>
      <c r="T453"/>
      <c r="U453"/>
    </row>
    <row r="454" spans="4:21" ht="15">
      <c r="D454"/>
      <c r="E454"/>
      <c r="L454"/>
      <c r="M454"/>
      <c r="T454"/>
      <c r="U454"/>
    </row>
    <row r="455" spans="4:21" ht="15">
      <c r="D455"/>
      <c r="E455"/>
      <c r="L455"/>
      <c r="M455"/>
      <c r="T455"/>
      <c r="U455"/>
    </row>
    <row r="456" spans="4:21" ht="15">
      <c r="D456"/>
      <c r="E456"/>
      <c r="L456"/>
      <c r="M456"/>
      <c r="T456"/>
      <c r="U456"/>
    </row>
    <row r="457" spans="4:21" ht="15">
      <c r="D457"/>
      <c r="E457"/>
      <c r="L457"/>
      <c r="M457"/>
      <c r="T457"/>
      <c r="U457"/>
    </row>
    <row r="458" spans="4:21" ht="15">
      <c r="D458"/>
      <c r="E458"/>
      <c r="L458"/>
      <c r="M458"/>
      <c r="T458"/>
      <c r="U458"/>
    </row>
    <row r="459" spans="4:21" ht="15">
      <c r="D459"/>
      <c r="E459"/>
      <c r="L459"/>
      <c r="M459"/>
      <c r="T459"/>
      <c r="U459"/>
    </row>
    <row r="460" spans="4:21" ht="15">
      <c r="D460"/>
      <c r="E460"/>
      <c r="L460"/>
      <c r="M460"/>
      <c r="T460"/>
      <c r="U460"/>
    </row>
    <row r="461" spans="4:21" ht="15">
      <c r="D461"/>
      <c r="E461"/>
      <c r="L461"/>
      <c r="M461"/>
      <c r="T461"/>
      <c r="U461"/>
    </row>
    <row r="462" spans="4:21" ht="15">
      <c r="D462"/>
      <c r="E462"/>
      <c r="L462"/>
      <c r="M462"/>
      <c r="T462"/>
      <c r="U462"/>
    </row>
    <row r="463" spans="4:21" ht="15">
      <c r="D463"/>
      <c r="E463"/>
      <c r="L463"/>
      <c r="M463"/>
      <c r="T463"/>
      <c r="U463"/>
    </row>
    <row r="464" spans="4:21" ht="15">
      <c r="D464"/>
      <c r="E464"/>
      <c r="L464"/>
      <c r="M464"/>
      <c r="T464"/>
      <c r="U464"/>
    </row>
    <row r="465" spans="4:21" ht="15">
      <c r="D465"/>
      <c r="E465"/>
      <c r="L465"/>
      <c r="M465"/>
      <c r="T465"/>
      <c r="U465"/>
    </row>
    <row r="466" spans="4:21" ht="15">
      <c r="D466"/>
      <c r="E466"/>
      <c r="L466"/>
      <c r="M466"/>
      <c r="T466"/>
      <c r="U466"/>
    </row>
    <row r="467" spans="4:21" ht="15">
      <c r="D467"/>
      <c r="E467"/>
      <c r="L467"/>
      <c r="M467"/>
      <c r="T467"/>
      <c r="U467"/>
    </row>
    <row r="468" spans="4:21" ht="15">
      <c r="D468"/>
      <c r="E468"/>
      <c r="L468"/>
      <c r="M468"/>
      <c r="T468"/>
      <c r="U468"/>
    </row>
    <row r="469" spans="4:21" ht="15">
      <c r="D469"/>
      <c r="E469"/>
      <c r="L469"/>
      <c r="M469"/>
      <c r="T469"/>
      <c r="U469"/>
    </row>
    <row r="470" spans="4:21" ht="15">
      <c r="D470"/>
      <c r="E470"/>
      <c r="L470"/>
      <c r="M470"/>
      <c r="T470"/>
      <c r="U470"/>
    </row>
    <row r="471" spans="4:21" ht="15">
      <c r="D471"/>
      <c r="E471"/>
      <c r="L471"/>
      <c r="M471"/>
      <c r="T471"/>
      <c r="U471"/>
    </row>
    <row r="472" spans="4:21" ht="15">
      <c r="D472"/>
      <c r="E472"/>
      <c r="L472"/>
      <c r="M472"/>
      <c r="T472"/>
      <c r="U472"/>
    </row>
    <row r="473" spans="4:21" ht="15">
      <c r="D473"/>
      <c r="E473"/>
      <c r="L473"/>
      <c r="M473"/>
      <c r="T473"/>
      <c r="U473"/>
    </row>
    <row r="474" spans="4:21" ht="15">
      <c r="D474"/>
      <c r="E474"/>
      <c r="L474"/>
      <c r="M474"/>
      <c r="T474"/>
      <c r="U474"/>
    </row>
    <row r="475" spans="4:21" ht="15">
      <c r="D475"/>
      <c r="E475"/>
      <c r="L475"/>
      <c r="M475"/>
      <c r="T475"/>
      <c r="U475"/>
    </row>
    <row r="476" spans="4:21" ht="15">
      <c r="D476"/>
      <c r="E476"/>
      <c r="L476"/>
      <c r="M476"/>
      <c r="T476"/>
      <c r="U476"/>
    </row>
    <row r="477" spans="4:21" ht="15">
      <c r="D477"/>
      <c r="E477"/>
      <c r="L477"/>
      <c r="M477"/>
      <c r="T477"/>
      <c r="U477"/>
    </row>
    <row r="478" spans="4:21" ht="15">
      <c r="D478"/>
      <c r="E478"/>
      <c r="L478"/>
      <c r="M478"/>
      <c r="T478"/>
      <c r="U478"/>
    </row>
    <row r="479" spans="4:21" ht="15">
      <c r="D479"/>
      <c r="E479"/>
      <c r="L479"/>
      <c r="M479"/>
      <c r="T479"/>
      <c r="U479"/>
    </row>
    <row r="480" spans="4:21" ht="15">
      <c r="D480"/>
      <c r="E480"/>
      <c r="L480"/>
      <c r="M480"/>
      <c r="T480"/>
      <c r="U480"/>
    </row>
    <row r="481" spans="4:21" ht="15">
      <c r="D481"/>
      <c r="E481"/>
      <c r="L481"/>
      <c r="M481"/>
      <c r="T481"/>
      <c r="U481"/>
    </row>
    <row r="482" spans="4:21" ht="15">
      <c r="D482"/>
      <c r="E482"/>
      <c r="L482"/>
      <c r="M482"/>
      <c r="T482"/>
      <c r="U482"/>
    </row>
    <row r="483" spans="4:21" ht="15">
      <c r="D483"/>
      <c r="E483"/>
      <c r="L483"/>
      <c r="M483"/>
      <c r="T483"/>
      <c r="U483"/>
    </row>
    <row r="484" spans="4:21" ht="15">
      <c r="D484"/>
      <c r="E484"/>
      <c r="L484"/>
      <c r="M484"/>
      <c r="T484"/>
      <c r="U484"/>
    </row>
    <row r="485" spans="4:21" ht="15">
      <c r="D485"/>
      <c r="E485"/>
      <c r="L485"/>
      <c r="M485"/>
      <c r="T485"/>
      <c r="U485"/>
    </row>
    <row r="486" spans="4:21" ht="15">
      <c r="D486"/>
      <c r="E486"/>
      <c r="L486"/>
      <c r="M486"/>
      <c r="T486"/>
      <c r="U486"/>
    </row>
    <row r="487" spans="4:21" ht="15">
      <c r="D487"/>
      <c r="E487"/>
      <c r="L487"/>
      <c r="M487"/>
      <c r="T487"/>
      <c r="U487"/>
    </row>
    <row r="488" spans="4:21" ht="15">
      <c r="D488"/>
      <c r="E488"/>
      <c r="L488"/>
      <c r="M488"/>
      <c r="T488"/>
      <c r="U488"/>
    </row>
    <row r="489" spans="4:21" ht="15">
      <c r="D489"/>
      <c r="E489"/>
      <c r="L489"/>
      <c r="M489"/>
      <c r="T489"/>
      <c r="U489"/>
    </row>
    <row r="490" spans="4:21" ht="15">
      <c r="D490"/>
      <c r="E490"/>
      <c r="L490"/>
      <c r="M490"/>
      <c r="T490"/>
      <c r="U490"/>
    </row>
    <row r="491" spans="4:21" ht="15">
      <c r="D491"/>
      <c r="E491"/>
      <c r="L491"/>
      <c r="M491"/>
      <c r="T491"/>
      <c r="U491"/>
    </row>
    <row r="492" spans="4:21" ht="15">
      <c r="D492"/>
      <c r="E492"/>
      <c r="L492"/>
      <c r="M492"/>
      <c r="T492"/>
      <c r="U492"/>
    </row>
    <row r="493" spans="4:21" ht="15">
      <c r="D493"/>
      <c r="E493"/>
      <c r="L493"/>
      <c r="M493"/>
      <c r="T493"/>
      <c r="U493"/>
    </row>
    <row r="494" spans="4:21" ht="15">
      <c r="D494"/>
      <c r="E494"/>
      <c r="L494"/>
      <c r="M494"/>
      <c r="T494"/>
      <c r="U494"/>
    </row>
    <row r="495" spans="4:21" ht="15">
      <c r="D495"/>
      <c r="E495"/>
      <c r="L495"/>
      <c r="M495"/>
      <c r="T495"/>
      <c r="U495"/>
    </row>
    <row r="496" spans="4:21" ht="15">
      <c r="D496"/>
      <c r="E496"/>
      <c r="L496"/>
      <c r="M496"/>
      <c r="T496"/>
      <c r="U496"/>
    </row>
    <row r="497" spans="4:21" ht="15">
      <c r="D497"/>
      <c r="E497"/>
      <c r="L497"/>
      <c r="M497"/>
      <c r="T497"/>
      <c r="U497"/>
    </row>
    <row r="498" spans="4:21" ht="15">
      <c r="D498"/>
      <c r="E498"/>
      <c r="L498"/>
      <c r="M498"/>
      <c r="T498"/>
      <c r="U498"/>
    </row>
    <row r="499" spans="4:21" ht="15">
      <c r="D499"/>
      <c r="E499"/>
      <c r="L499"/>
      <c r="M499"/>
      <c r="T499"/>
      <c r="U499"/>
    </row>
    <row r="500" spans="4:21" ht="15">
      <c r="D500"/>
      <c r="E500"/>
      <c r="L500"/>
      <c r="M500"/>
      <c r="T500"/>
      <c r="U500"/>
    </row>
    <row r="501" spans="4:21" ht="15">
      <c r="D501"/>
      <c r="E501"/>
      <c r="L501"/>
      <c r="M501"/>
      <c r="T501"/>
      <c r="U501"/>
    </row>
    <row r="502" spans="4:21" ht="15">
      <c r="D502"/>
      <c r="E502"/>
      <c r="L502"/>
      <c r="M502"/>
      <c r="T502"/>
      <c r="U502"/>
    </row>
    <row r="503" spans="4:21" ht="15">
      <c r="D503"/>
      <c r="E503"/>
      <c r="L503"/>
      <c r="M503"/>
      <c r="T503"/>
      <c r="U503"/>
    </row>
    <row r="504" spans="4:21" ht="15">
      <c r="D504"/>
      <c r="E504"/>
      <c r="L504"/>
      <c r="M504"/>
      <c r="T504"/>
      <c r="U504"/>
    </row>
    <row r="505" spans="4:21" ht="15">
      <c r="D505"/>
      <c r="E505"/>
      <c r="L505"/>
      <c r="M505"/>
      <c r="T505"/>
      <c r="U505"/>
    </row>
    <row r="506" spans="4:21" ht="15">
      <c r="D506"/>
      <c r="E506"/>
      <c r="L506"/>
      <c r="M506"/>
      <c r="T506"/>
      <c r="U506"/>
    </row>
    <row r="507" spans="4:21" ht="15">
      <c r="D507"/>
      <c r="E507"/>
      <c r="L507"/>
      <c r="M507"/>
      <c r="T507"/>
      <c r="U507"/>
    </row>
    <row r="508" spans="4:21" ht="15">
      <c r="D508"/>
      <c r="E508"/>
      <c r="L508"/>
      <c r="M508"/>
      <c r="T508"/>
      <c r="U508"/>
    </row>
    <row r="509" spans="4:21" ht="15">
      <c r="D509"/>
      <c r="E509"/>
      <c r="L509"/>
      <c r="M509"/>
      <c r="T509"/>
      <c r="U509"/>
    </row>
    <row r="510" spans="4:21" ht="15">
      <c r="D510"/>
      <c r="E510"/>
      <c r="L510"/>
      <c r="M510"/>
      <c r="T510"/>
      <c r="U510"/>
    </row>
    <row r="511" spans="4:21" ht="15">
      <c r="D511"/>
      <c r="E511"/>
      <c r="L511"/>
      <c r="M511"/>
      <c r="T511"/>
      <c r="U511"/>
    </row>
    <row r="512" spans="4:21" ht="15">
      <c r="D512"/>
      <c r="E512"/>
      <c r="L512"/>
      <c r="M512"/>
      <c r="T512"/>
      <c r="U512"/>
    </row>
    <row r="513" spans="4:21" ht="15">
      <c r="D513"/>
      <c r="E513"/>
      <c r="L513"/>
      <c r="M513"/>
      <c r="T513"/>
      <c r="U513"/>
    </row>
    <row r="514" spans="4:21" ht="15">
      <c r="D514"/>
      <c r="E514"/>
      <c r="L514"/>
      <c r="M514"/>
      <c r="T514"/>
      <c r="U514"/>
    </row>
    <row r="515" spans="4:21" ht="15">
      <c r="D515"/>
      <c r="E515"/>
      <c r="L515"/>
      <c r="M515"/>
      <c r="T515"/>
      <c r="U515"/>
    </row>
    <row r="516" spans="4:21" ht="15">
      <c r="D516"/>
      <c r="E516"/>
      <c r="L516"/>
      <c r="M516"/>
      <c r="T516"/>
      <c r="U516"/>
    </row>
    <row r="517" spans="4:21" ht="15">
      <c r="D517"/>
      <c r="E517"/>
      <c r="L517"/>
      <c r="M517"/>
      <c r="T517"/>
      <c r="U517"/>
    </row>
    <row r="518" spans="4:21" ht="15">
      <c r="D518"/>
      <c r="E518"/>
      <c r="L518"/>
      <c r="M518"/>
      <c r="T518"/>
      <c r="U518"/>
    </row>
    <row r="519" spans="4:21" ht="15">
      <c r="D519"/>
      <c r="E519"/>
      <c r="L519"/>
      <c r="M519"/>
      <c r="T519"/>
      <c r="U519"/>
    </row>
    <row r="520" spans="4:21" ht="15">
      <c r="D520"/>
      <c r="E520"/>
      <c r="L520"/>
      <c r="M520"/>
      <c r="T520"/>
      <c r="U520"/>
    </row>
    <row r="521" spans="4:21" ht="15">
      <c r="D521"/>
      <c r="E521"/>
      <c r="L521"/>
      <c r="M521"/>
      <c r="T521"/>
      <c r="U521"/>
    </row>
    <row r="522" spans="4:21" ht="15">
      <c r="D522"/>
      <c r="E522"/>
      <c r="L522"/>
      <c r="M522"/>
      <c r="T522"/>
      <c r="U522"/>
    </row>
    <row r="523" spans="4:21" ht="15">
      <c r="D523"/>
      <c r="E523"/>
      <c r="L523"/>
      <c r="M523"/>
      <c r="T523"/>
      <c r="U523"/>
    </row>
    <row r="524" spans="4:21" ht="15">
      <c r="D524"/>
      <c r="E524"/>
      <c r="L524"/>
      <c r="M524"/>
      <c r="T524"/>
      <c r="U524"/>
    </row>
    <row r="525" spans="4:21" ht="15">
      <c r="D525"/>
      <c r="E525"/>
      <c r="L525"/>
      <c r="M525"/>
      <c r="T525"/>
      <c r="U525"/>
    </row>
    <row r="526" spans="4:21" ht="15">
      <c r="D526"/>
      <c r="E526"/>
      <c r="L526"/>
      <c r="M526"/>
      <c r="T526"/>
      <c r="U526"/>
    </row>
    <row r="527" spans="4:21" ht="15">
      <c r="D527"/>
      <c r="E527"/>
      <c r="L527"/>
      <c r="M527"/>
      <c r="T527"/>
      <c r="U527"/>
    </row>
    <row r="528" spans="4:21" ht="15">
      <c r="D528"/>
      <c r="E528"/>
      <c r="L528"/>
      <c r="M528"/>
      <c r="T528"/>
      <c r="U528"/>
    </row>
    <row r="529" spans="4:21" ht="15">
      <c r="D529"/>
      <c r="E529"/>
      <c r="L529"/>
      <c r="M529"/>
      <c r="T529"/>
      <c r="U529"/>
    </row>
    <row r="530" spans="4:21" ht="15">
      <c r="D530"/>
      <c r="E530"/>
      <c r="L530"/>
      <c r="M530"/>
      <c r="T530"/>
      <c r="U530"/>
    </row>
    <row r="531" spans="4:21" ht="15">
      <c r="D531"/>
      <c r="E531"/>
      <c r="L531"/>
      <c r="M531"/>
      <c r="T531"/>
      <c r="U531"/>
    </row>
    <row r="532" spans="4:21" ht="15">
      <c r="D532"/>
      <c r="E532"/>
      <c r="L532"/>
      <c r="M532"/>
      <c r="T532"/>
      <c r="U532"/>
    </row>
    <row r="533" spans="4:21" ht="15">
      <c r="D533"/>
      <c r="E533"/>
      <c r="L533"/>
      <c r="M533"/>
      <c r="T533"/>
      <c r="U533"/>
    </row>
    <row r="534" spans="4:21" ht="15">
      <c r="D534"/>
      <c r="E534"/>
      <c r="L534"/>
      <c r="M534"/>
      <c r="T534"/>
      <c r="U534"/>
    </row>
    <row r="535" spans="4:21" ht="15">
      <c r="D535"/>
      <c r="E535"/>
      <c r="L535"/>
      <c r="M535"/>
      <c r="T535"/>
      <c r="U535"/>
    </row>
    <row r="536" spans="4:21" ht="15">
      <c r="D536"/>
      <c r="E536"/>
      <c r="L536"/>
      <c r="M536"/>
      <c r="T536"/>
      <c r="U536"/>
    </row>
    <row r="537" spans="4:21" ht="15">
      <c r="D537"/>
      <c r="E537"/>
      <c r="L537"/>
      <c r="M537"/>
      <c r="T537"/>
      <c r="U537"/>
    </row>
    <row r="538" spans="4:21" ht="15">
      <c r="D538"/>
      <c r="E538"/>
      <c r="L538"/>
      <c r="M538"/>
      <c r="T538"/>
      <c r="U538"/>
    </row>
    <row r="539" spans="4:21" ht="15">
      <c r="D539"/>
      <c r="E539"/>
      <c r="L539"/>
      <c r="M539"/>
      <c r="T539"/>
      <c r="U539"/>
    </row>
    <row r="540" spans="4:21" ht="15">
      <c r="D540"/>
      <c r="E540"/>
      <c r="L540"/>
      <c r="M540"/>
      <c r="T540"/>
      <c r="U540"/>
    </row>
    <row r="541" spans="4:21" ht="15">
      <c r="D541"/>
      <c r="E541"/>
      <c r="L541"/>
      <c r="M541"/>
      <c r="T541"/>
      <c r="U541"/>
    </row>
    <row r="542" spans="4:21" ht="15">
      <c r="D542"/>
      <c r="E542"/>
      <c r="L542"/>
      <c r="M542"/>
      <c r="T542"/>
      <c r="U542"/>
    </row>
    <row r="543" spans="4:21" ht="15">
      <c r="D543"/>
      <c r="E543"/>
      <c r="L543"/>
      <c r="M543"/>
      <c r="T543"/>
      <c r="U543"/>
    </row>
    <row r="544" spans="4:21" ht="15">
      <c r="D544"/>
      <c r="E544"/>
      <c r="L544"/>
      <c r="M544"/>
      <c r="T544"/>
      <c r="U544"/>
    </row>
    <row r="545" spans="4:21" ht="15">
      <c r="D545"/>
      <c r="E545"/>
      <c r="L545"/>
      <c r="M545"/>
      <c r="T545"/>
      <c r="U545"/>
    </row>
    <row r="546" spans="4:21" ht="15">
      <c r="D546"/>
      <c r="E546"/>
      <c r="L546"/>
      <c r="M546"/>
      <c r="T546"/>
      <c r="U546"/>
    </row>
    <row r="547" spans="4:21" ht="15">
      <c r="D547"/>
      <c r="E547"/>
      <c r="L547"/>
      <c r="M547"/>
      <c r="T547"/>
      <c r="U547"/>
    </row>
    <row r="548" spans="4:21" ht="15">
      <c r="D548"/>
      <c r="E548"/>
      <c r="L548"/>
      <c r="M548"/>
      <c r="T548"/>
      <c r="U548"/>
    </row>
    <row r="549" spans="4:21" ht="15">
      <c r="D549"/>
      <c r="E549"/>
      <c r="L549"/>
      <c r="M549"/>
      <c r="T549"/>
      <c r="U549"/>
    </row>
    <row r="550" spans="4:21" ht="15">
      <c r="D550"/>
      <c r="E550"/>
      <c r="L550"/>
      <c r="M550"/>
      <c r="T550"/>
      <c r="U550"/>
    </row>
    <row r="551" spans="4:21" ht="15">
      <c r="D551"/>
      <c r="E551"/>
      <c r="L551"/>
      <c r="M551"/>
      <c r="T551"/>
      <c r="U551"/>
    </row>
    <row r="552" spans="4:21" ht="15">
      <c r="D552"/>
      <c r="E552"/>
      <c r="L552"/>
      <c r="M552"/>
      <c r="T552"/>
      <c r="U552"/>
    </row>
    <row r="553" spans="4:21" ht="15">
      <c r="D553"/>
      <c r="E553"/>
      <c r="L553"/>
      <c r="M553"/>
      <c r="T553"/>
      <c r="U553"/>
    </row>
    <row r="554" spans="4:21" ht="15">
      <c r="D554"/>
      <c r="E554"/>
      <c r="L554"/>
      <c r="M554"/>
      <c r="T554"/>
      <c r="U554"/>
    </row>
    <row r="555" spans="4:21" ht="15">
      <c r="D555"/>
      <c r="E555"/>
      <c r="L555"/>
      <c r="M555"/>
      <c r="T555"/>
      <c r="U555"/>
    </row>
    <row r="556" spans="4:21" ht="15">
      <c r="D556"/>
      <c r="E556"/>
      <c r="L556"/>
      <c r="M556"/>
      <c r="T556"/>
      <c r="U556"/>
    </row>
    <row r="557" spans="4:21" ht="15">
      <c r="D557"/>
      <c r="E557"/>
      <c r="L557"/>
      <c r="M557"/>
      <c r="T557"/>
      <c r="U557"/>
    </row>
    <row r="558" spans="4:21" ht="15">
      <c r="D558"/>
      <c r="E558"/>
      <c r="L558"/>
      <c r="M558"/>
      <c r="T558"/>
      <c r="U558"/>
    </row>
    <row r="559" spans="4:21" ht="15">
      <c r="D559"/>
      <c r="E559"/>
      <c r="L559"/>
      <c r="M559"/>
      <c r="T559"/>
      <c r="U559"/>
    </row>
    <row r="560" spans="4:21" ht="15">
      <c r="D560"/>
      <c r="E560"/>
      <c r="L560"/>
      <c r="M560"/>
      <c r="T560"/>
      <c r="U560"/>
    </row>
    <row r="561" spans="4:21" ht="15">
      <c r="D561"/>
      <c r="E561"/>
      <c r="L561"/>
      <c r="M561"/>
      <c r="T561"/>
      <c r="U561"/>
    </row>
    <row r="562" spans="4:21" ht="15">
      <c r="D562"/>
      <c r="E562"/>
      <c r="L562"/>
      <c r="M562"/>
      <c r="T562"/>
      <c r="U562"/>
    </row>
    <row r="563" spans="4:21" ht="15">
      <c r="D563"/>
      <c r="E563"/>
      <c r="L563"/>
      <c r="M563"/>
      <c r="T563"/>
      <c r="U563"/>
    </row>
    <row r="564" spans="4:21" ht="15">
      <c r="D564"/>
      <c r="E564"/>
      <c r="L564"/>
      <c r="M564"/>
      <c r="T564"/>
      <c r="U564"/>
    </row>
    <row r="565" spans="4:21" ht="15">
      <c r="D565"/>
      <c r="E565"/>
      <c r="L565"/>
      <c r="M565"/>
      <c r="T565"/>
      <c r="U565"/>
    </row>
    <row r="566" spans="4:21" ht="15">
      <c r="D566"/>
      <c r="E566"/>
      <c r="L566"/>
      <c r="M566"/>
      <c r="T566"/>
      <c r="U566"/>
    </row>
    <row r="567" spans="4:21" ht="15">
      <c r="D567"/>
      <c r="E567"/>
      <c r="L567"/>
      <c r="M567"/>
      <c r="T567"/>
      <c r="U567"/>
    </row>
    <row r="568" spans="4:21" ht="15">
      <c r="D568"/>
      <c r="E568"/>
      <c r="L568"/>
      <c r="M568"/>
      <c r="T568"/>
      <c r="U568"/>
    </row>
    <row r="569" spans="4:21" ht="15">
      <c r="D569"/>
      <c r="E569"/>
      <c r="L569"/>
      <c r="M569"/>
      <c r="T569"/>
      <c r="U569"/>
    </row>
    <row r="570" spans="4:21" ht="15">
      <c r="D570"/>
      <c r="E570"/>
      <c r="L570"/>
      <c r="M570"/>
      <c r="T570"/>
      <c r="U570"/>
    </row>
    <row r="571" spans="4:21" ht="15">
      <c r="D571"/>
      <c r="E571"/>
      <c r="L571"/>
      <c r="M571"/>
      <c r="T571"/>
      <c r="U571"/>
    </row>
    <row r="572" spans="4:21" ht="15">
      <c r="D572"/>
      <c r="E572"/>
      <c r="L572"/>
      <c r="M572"/>
      <c r="T572"/>
      <c r="U572"/>
    </row>
    <row r="573" spans="4:21" ht="15">
      <c r="D573"/>
      <c r="E573"/>
      <c r="L573"/>
      <c r="M573"/>
      <c r="T573"/>
      <c r="U573"/>
    </row>
    <row r="574" spans="4:21" ht="15">
      <c r="D574"/>
      <c r="E574"/>
      <c r="L574"/>
      <c r="M574"/>
      <c r="T574"/>
      <c r="U574"/>
    </row>
    <row r="575" spans="4:21" ht="15">
      <c r="D575"/>
      <c r="E575"/>
      <c r="L575"/>
      <c r="M575"/>
      <c r="T575"/>
      <c r="U575"/>
    </row>
    <row r="576" spans="4:21" ht="15">
      <c r="D576"/>
      <c r="E576"/>
      <c r="L576"/>
      <c r="M576"/>
      <c r="T576"/>
      <c r="U576"/>
    </row>
    <row r="577" spans="4:21" ht="15">
      <c r="D577"/>
      <c r="E577"/>
      <c r="L577"/>
      <c r="M577"/>
      <c r="T577"/>
      <c r="U577"/>
    </row>
    <row r="578" spans="4:21" ht="15">
      <c r="D578"/>
      <c r="E578"/>
      <c r="L578"/>
      <c r="M578"/>
      <c r="T578"/>
      <c r="U578"/>
    </row>
    <row r="579" spans="4:21" ht="15">
      <c r="D579"/>
      <c r="E579"/>
      <c r="L579"/>
      <c r="M579"/>
      <c r="T579"/>
      <c r="U579"/>
    </row>
    <row r="580" spans="4:21" ht="15">
      <c r="D580"/>
      <c r="E580"/>
      <c r="L580"/>
      <c r="M580"/>
      <c r="T580"/>
      <c r="U580"/>
    </row>
    <row r="581" spans="4:21" ht="15">
      <c r="D581"/>
      <c r="E581"/>
      <c r="L581"/>
      <c r="M581"/>
      <c r="T581"/>
      <c r="U581"/>
    </row>
    <row r="582" spans="4:21" ht="15">
      <c r="D582"/>
      <c r="E582"/>
      <c r="L582"/>
      <c r="M582"/>
      <c r="T582"/>
      <c r="U582"/>
    </row>
    <row r="583" spans="4:21" ht="15">
      <c r="D583"/>
      <c r="E583"/>
      <c r="L583"/>
      <c r="M583"/>
      <c r="T583"/>
      <c r="U583"/>
    </row>
    <row r="584" spans="4:21" ht="15">
      <c r="D584"/>
      <c r="E584"/>
      <c r="L584"/>
      <c r="M584"/>
      <c r="T584"/>
      <c r="U584"/>
    </row>
    <row r="585" spans="4:21" ht="15">
      <c r="D585"/>
      <c r="E585"/>
      <c r="L585"/>
      <c r="M585"/>
      <c r="T585"/>
      <c r="U585"/>
    </row>
    <row r="586" spans="4:21" ht="15">
      <c r="D586"/>
      <c r="E586"/>
      <c r="L586"/>
      <c r="M586"/>
      <c r="T586"/>
      <c r="U586"/>
    </row>
    <row r="587" spans="4:21" ht="15">
      <c r="D587"/>
      <c r="E587"/>
      <c r="L587"/>
      <c r="M587"/>
      <c r="T587"/>
      <c r="U587"/>
    </row>
    <row r="588" spans="4:21" ht="15">
      <c r="D588"/>
      <c r="E588"/>
      <c r="L588"/>
      <c r="M588"/>
      <c r="T588"/>
      <c r="U588"/>
    </row>
    <row r="589" spans="4:21" ht="15">
      <c r="D589"/>
      <c r="E589"/>
      <c r="L589"/>
      <c r="M589"/>
      <c r="T589"/>
      <c r="U589"/>
    </row>
    <row r="590" spans="4:21" ht="15">
      <c r="D590"/>
      <c r="E590"/>
      <c r="L590"/>
      <c r="M590"/>
      <c r="T590"/>
      <c r="U590"/>
    </row>
    <row r="591" spans="4:21" ht="15">
      <c r="D591"/>
      <c r="E591"/>
      <c r="L591"/>
      <c r="M591"/>
      <c r="T591"/>
      <c r="U591"/>
    </row>
    <row r="592" spans="4:21" ht="15">
      <c r="D592"/>
      <c r="E592"/>
      <c r="L592"/>
      <c r="M592"/>
      <c r="T592"/>
      <c r="U592"/>
    </row>
    <row r="593" spans="4:21" ht="15">
      <c r="D593"/>
      <c r="E593"/>
      <c r="L593"/>
      <c r="M593"/>
      <c r="T593"/>
      <c r="U593"/>
    </row>
    <row r="594" spans="4:21" ht="15">
      <c r="D594"/>
      <c r="E594"/>
      <c r="L594"/>
      <c r="M594"/>
      <c r="T594"/>
      <c r="U594"/>
    </row>
    <row r="595" spans="4:21" ht="15">
      <c r="D595"/>
      <c r="E595"/>
      <c r="L595"/>
      <c r="M595"/>
      <c r="T595"/>
      <c r="U595"/>
    </row>
    <row r="596" spans="4:21" ht="15">
      <c r="D596"/>
      <c r="E596"/>
      <c r="L596"/>
      <c r="M596"/>
      <c r="T596"/>
      <c r="U596"/>
    </row>
    <row r="597" spans="4:21" ht="15">
      <c r="D597"/>
      <c r="E597"/>
      <c r="L597"/>
      <c r="M597"/>
      <c r="T597"/>
      <c r="U597"/>
    </row>
    <row r="598" spans="4:21" ht="15">
      <c r="D598"/>
      <c r="E598"/>
      <c r="L598"/>
      <c r="M598"/>
      <c r="T598"/>
      <c r="U598"/>
    </row>
    <row r="599" spans="4:21" ht="15">
      <c r="D599"/>
      <c r="E599"/>
      <c r="L599"/>
      <c r="M599"/>
      <c r="T599"/>
      <c r="U599"/>
    </row>
    <row r="600" spans="4:21" ht="15">
      <c r="D600"/>
      <c r="E600"/>
      <c r="L600"/>
      <c r="M600"/>
      <c r="T600"/>
      <c r="U600"/>
    </row>
    <row r="601" spans="4:21" ht="15">
      <c r="D601"/>
      <c r="E601"/>
      <c r="L601"/>
      <c r="M601"/>
      <c r="T601"/>
      <c r="U601"/>
    </row>
    <row r="602" spans="4:21" ht="15">
      <c r="D602"/>
      <c r="E602"/>
      <c r="L602"/>
      <c r="M602"/>
      <c r="T602"/>
      <c r="U602"/>
    </row>
    <row r="603" spans="4:21" ht="15">
      <c r="D603"/>
      <c r="E603"/>
      <c r="L603"/>
      <c r="M603"/>
      <c r="T603"/>
      <c r="U603"/>
    </row>
    <row r="604" spans="4:21" ht="15">
      <c r="D604"/>
      <c r="E604"/>
      <c r="L604"/>
      <c r="M604"/>
      <c r="T604"/>
      <c r="U604"/>
    </row>
    <row r="605" spans="4:21" ht="15">
      <c r="D605"/>
      <c r="E605"/>
      <c r="L605"/>
      <c r="M605"/>
      <c r="T605"/>
      <c r="U605"/>
    </row>
    <row r="606" spans="4:21" ht="15">
      <c r="D606"/>
      <c r="E606"/>
      <c r="L606"/>
      <c r="M606"/>
      <c r="T606"/>
      <c r="U606"/>
    </row>
    <row r="607" spans="4:21" ht="15">
      <c r="D607"/>
      <c r="E607"/>
      <c r="L607"/>
      <c r="M607"/>
      <c r="T607"/>
      <c r="U607"/>
    </row>
    <row r="608" spans="4:21" ht="15">
      <c r="D608"/>
      <c r="E608"/>
      <c r="L608"/>
      <c r="M608"/>
      <c r="T608"/>
      <c r="U608"/>
    </row>
    <row r="609" spans="4:21" ht="15">
      <c r="D609"/>
      <c r="E609"/>
      <c r="L609"/>
      <c r="M609"/>
      <c r="T609"/>
      <c r="U609"/>
    </row>
    <row r="610" spans="4:21" ht="15">
      <c r="D610"/>
      <c r="E610"/>
      <c r="L610"/>
      <c r="M610"/>
      <c r="T610"/>
      <c r="U610"/>
    </row>
    <row r="611" spans="4:21" ht="15">
      <c r="D611"/>
      <c r="E611"/>
      <c r="L611"/>
      <c r="M611"/>
      <c r="T611"/>
      <c r="U611"/>
    </row>
    <row r="612" spans="4:21" ht="15">
      <c r="D612"/>
      <c r="E612"/>
      <c r="L612"/>
      <c r="M612"/>
      <c r="T612"/>
      <c r="U612"/>
    </row>
    <row r="613" spans="4:21" ht="15">
      <c r="D613"/>
      <c r="E613"/>
      <c r="L613"/>
      <c r="M613"/>
      <c r="T613"/>
      <c r="U613"/>
    </row>
    <row r="614" spans="4:21" ht="15">
      <c r="D614"/>
      <c r="E614"/>
      <c r="L614"/>
      <c r="M614"/>
      <c r="T614"/>
      <c r="U614"/>
    </row>
    <row r="615" spans="4:21" ht="15">
      <c r="D615"/>
      <c r="E615"/>
      <c r="L615"/>
      <c r="M615"/>
      <c r="T615"/>
      <c r="U615"/>
    </row>
    <row r="616" spans="4:21" ht="15">
      <c r="D616"/>
      <c r="E616"/>
      <c r="L616"/>
      <c r="M616"/>
      <c r="T616"/>
      <c r="U616"/>
    </row>
    <row r="617" spans="4:21" ht="15">
      <c r="D617"/>
      <c r="E617"/>
      <c r="L617"/>
      <c r="M617"/>
      <c r="T617"/>
      <c r="U617"/>
    </row>
    <row r="618" spans="4:21" ht="15">
      <c r="D618"/>
      <c r="E618"/>
      <c r="L618"/>
      <c r="M618"/>
      <c r="T618"/>
      <c r="U618"/>
    </row>
    <row r="619" spans="4:21" ht="15">
      <c r="D619"/>
      <c r="E619"/>
      <c r="L619"/>
      <c r="M619"/>
      <c r="T619"/>
      <c r="U619"/>
    </row>
    <row r="620" spans="4:21" ht="15">
      <c r="D620"/>
      <c r="E620"/>
      <c r="L620"/>
      <c r="M620"/>
      <c r="T620"/>
      <c r="U620"/>
    </row>
    <row r="621" spans="4:21" ht="15">
      <c r="D621"/>
      <c r="E621"/>
      <c r="L621"/>
      <c r="M621"/>
      <c r="T621"/>
      <c r="U621"/>
    </row>
    <row r="622" spans="4:21" ht="15">
      <c r="D622"/>
      <c r="E622"/>
      <c r="L622"/>
      <c r="M622"/>
      <c r="T622"/>
      <c r="U622"/>
    </row>
    <row r="623" spans="4:21" ht="15">
      <c r="D623"/>
      <c r="E623"/>
      <c r="L623"/>
      <c r="M623"/>
      <c r="T623"/>
      <c r="U623"/>
    </row>
    <row r="624" spans="4:21" ht="15">
      <c r="D624"/>
      <c r="E624"/>
      <c r="L624"/>
      <c r="M624"/>
      <c r="T624"/>
      <c r="U624"/>
    </row>
    <row r="625" spans="4:21" ht="15">
      <c r="D625"/>
      <c r="E625"/>
      <c r="L625"/>
      <c r="M625"/>
      <c r="T625"/>
      <c r="U625"/>
    </row>
    <row r="626" spans="4:21" ht="15">
      <c r="D626"/>
      <c r="E626"/>
      <c r="L626"/>
      <c r="M626"/>
      <c r="T626"/>
      <c r="U626"/>
    </row>
    <row r="627" spans="4:21" ht="15">
      <c r="D627"/>
      <c r="E627"/>
      <c r="L627"/>
      <c r="M627"/>
      <c r="T627"/>
      <c r="U627"/>
    </row>
    <row r="628" spans="4:21" ht="15">
      <c r="D628"/>
      <c r="E628"/>
      <c r="L628"/>
      <c r="M628"/>
      <c r="T628"/>
      <c r="U628"/>
    </row>
    <row r="629" spans="4:21" ht="15">
      <c r="D629"/>
      <c r="E629"/>
      <c r="L629"/>
      <c r="M629"/>
      <c r="T629"/>
      <c r="U629"/>
    </row>
    <row r="630" spans="4:21" ht="15">
      <c r="D630"/>
      <c r="E630"/>
      <c r="L630"/>
      <c r="M630"/>
      <c r="T630"/>
      <c r="U630"/>
    </row>
    <row r="631" spans="4:21" ht="15">
      <c r="D631"/>
      <c r="E631"/>
      <c r="L631"/>
      <c r="M631"/>
      <c r="T631"/>
      <c r="U631"/>
    </row>
    <row r="632" spans="4:21" ht="15">
      <c r="D632"/>
      <c r="E632"/>
      <c r="L632"/>
      <c r="M632"/>
      <c r="T632"/>
      <c r="U632"/>
    </row>
    <row r="633" spans="4:21" ht="15">
      <c r="D633"/>
      <c r="E633"/>
      <c r="L633"/>
      <c r="M633"/>
      <c r="T633"/>
      <c r="U633"/>
    </row>
    <row r="634" spans="4:21" ht="15">
      <c r="D634"/>
      <c r="E634"/>
      <c r="L634"/>
      <c r="M634"/>
      <c r="T634"/>
      <c r="U634"/>
    </row>
    <row r="635" spans="4:21" ht="15">
      <c r="D635"/>
      <c r="E635"/>
      <c r="L635"/>
      <c r="M635"/>
      <c r="T635"/>
      <c r="U635"/>
    </row>
    <row r="636" spans="4:21" ht="15">
      <c r="D636"/>
      <c r="E636"/>
      <c r="L636"/>
      <c r="M636"/>
      <c r="T636"/>
      <c r="U636"/>
    </row>
    <row r="637" spans="4:21" ht="15">
      <c r="D637"/>
      <c r="E637"/>
      <c r="L637"/>
      <c r="M637"/>
      <c r="T637"/>
      <c r="U637"/>
    </row>
    <row r="638" spans="4:21" ht="15">
      <c r="D638"/>
      <c r="E638"/>
      <c r="L638"/>
      <c r="M638"/>
      <c r="T638"/>
      <c r="U638"/>
    </row>
    <row r="639" spans="4:21" ht="15">
      <c r="D639"/>
      <c r="E639"/>
      <c r="L639"/>
      <c r="M639"/>
      <c r="T639"/>
      <c r="U639"/>
    </row>
    <row r="640" spans="4:21" ht="15">
      <c r="D640"/>
      <c r="E640"/>
      <c r="L640"/>
      <c r="M640"/>
      <c r="T640"/>
      <c r="U640"/>
    </row>
    <row r="641" spans="4:21" ht="15">
      <c r="D641"/>
      <c r="E641"/>
      <c r="L641"/>
      <c r="M641"/>
      <c r="T641"/>
      <c r="U641"/>
    </row>
    <row r="642" spans="4:21" ht="15">
      <c r="D642"/>
      <c r="E642"/>
      <c r="L642"/>
      <c r="M642"/>
      <c r="T642"/>
      <c r="U642"/>
    </row>
    <row r="643" spans="4:21" ht="15">
      <c r="D643"/>
      <c r="E643"/>
      <c r="L643"/>
      <c r="M643"/>
      <c r="T643"/>
      <c r="U643"/>
    </row>
    <row r="644" spans="4:21" ht="15">
      <c r="D644"/>
      <c r="E644"/>
      <c r="L644"/>
      <c r="M644"/>
      <c r="T644"/>
      <c r="U644"/>
    </row>
    <row r="645" spans="4:21" ht="15">
      <c r="D645"/>
      <c r="E645"/>
      <c r="L645"/>
      <c r="M645"/>
      <c r="T645"/>
      <c r="U645"/>
    </row>
    <row r="646" spans="4:21" ht="15">
      <c r="D646"/>
      <c r="E646"/>
      <c r="L646"/>
      <c r="M646"/>
      <c r="T646"/>
      <c r="U646"/>
    </row>
    <row r="647" spans="4:21" ht="15">
      <c r="D647"/>
      <c r="E647"/>
      <c r="L647"/>
      <c r="M647"/>
      <c r="T647"/>
      <c r="U647"/>
    </row>
    <row r="648" spans="4:21" ht="15">
      <c r="D648"/>
      <c r="E648"/>
      <c r="L648"/>
      <c r="M648"/>
      <c r="T648"/>
      <c r="U648"/>
    </row>
    <row r="649" spans="4:21" ht="15">
      <c r="D649"/>
      <c r="E649"/>
      <c r="L649"/>
      <c r="M649"/>
      <c r="T649"/>
      <c r="U649"/>
    </row>
    <row r="650" spans="4:21" ht="15">
      <c r="D650"/>
      <c r="E650"/>
      <c r="L650"/>
      <c r="M650"/>
      <c r="T650"/>
      <c r="U650"/>
    </row>
    <row r="651" spans="4:21" ht="15">
      <c r="D651"/>
      <c r="E651"/>
      <c r="L651"/>
      <c r="M651"/>
      <c r="T651"/>
      <c r="U651"/>
    </row>
    <row r="652" spans="4:21" ht="15">
      <c r="D652"/>
      <c r="E652"/>
      <c r="L652"/>
      <c r="M652"/>
      <c r="T652"/>
      <c r="U652"/>
    </row>
    <row r="653" spans="4:21" ht="15">
      <c r="D653"/>
      <c r="E653"/>
      <c r="L653"/>
      <c r="M653"/>
      <c r="T653"/>
      <c r="U653"/>
    </row>
    <row r="654" spans="4:21" ht="15">
      <c r="D654"/>
      <c r="E654"/>
      <c r="L654"/>
      <c r="M654"/>
      <c r="T654"/>
      <c r="U654"/>
    </row>
    <row r="655" spans="4:21" ht="15">
      <c r="D655"/>
      <c r="E655"/>
      <c r="L655"/>
      <c r="M655"/>
      <c r="T655"/>
      <c r="U655"/>
    </row>
    <row r="656" spans="4:21" ht="15">
      <c r="D656"/>
      <c r="E656"/>
      <c r="L656"/>
      <c r="M656"/>
      <c r="T656"/>
      <c r="U656"/>
    </row>
    <row r="657" spans="4:21" ht="15">
      <c r="D657"/>
      <c r="E657"/>
      <c r="L657"/>
      <c r="M657"/>
      <c r="T657"/>
      <c r="U657"/>
    </row>
    <row r="658" spans="4:21" ht="15">
      <c r="D658"/>
      <c r="E658"/>
      <c r="L658"/>
      <c r="M658"/>
      <c r="T658"/>
      <c r="U658"/>
    </row>
    <row r="659" spans="4:21" ht="15">
      <c r="D659"/>
      <c r="E659"/>
      <c r="L659"/>
      <c r="M659"/>
      <c r="T659"/>
      <c r="U659"/>
    </row>
    <row r="660" spans="4:21" ht="15">
      <c r="D660"/>
      <c r="E660"/>
      <c r="L660"/>
      <c r="M660"/>
      <c r="T660"/>
      <c r="U660"/>
    </row>
    <row r="661" spans="4:21" ht="15">
      <c r="D661"/>
      <c r="E661"/>
      <c r="L661"/>
      <c r="M661"/>
      <c r="T661"/>
      <c r="U661"/>
    </row>
    <row r="662" spans="4:21" ht="15">
      <c r="D662"/>
      <c r="E662"/>
      <c r="L662"/>
      <c r="M662"/>
      <c r="T662"/>
      <c r="U662"/>
    </row>
    <row r="663" spans="4:21" ht="15">
      <c r="D663"/>
      <c r="E663"/>
      <c r="L663"/>
      <c r="M663"/>
      <c r="T663"/>
      <c r="U663"/>
    </row>
    <row r="664" spans="4:21" ht="15">
      <c r="D664"/>
      <c r="E664"/>
      <c r="L664"/>
      <c r="M664"/>
      <c r="T664"/>
      <c r="U664"/>
    </row>
    <row r="665" spans="4:21" ht="15">
      <c r="D665"/>
      <c r="E665"/>
      <c r="L665"/>
      <c r="M665"/>
      <c r="T665"/>
      <c r="U665"/>
    </row>
    <row r="666" spans="4:21" ht="15">
      <c r="D666"/>
      <c r="E666"/>
      <c r="L666"/>
      <c r="M666"/>
      <c r="T666"/>
      <c r="U666"/>
    </row>
    <row r="667" spans="4:21" ht="15">
      <c r="D667"/>
      <c r="E667"/>
      <c r="L667"/>
      <c r="M667"/>
      <c r="T667"/>
      <c r="U667"/>
    </row>
    <row r="668" spans="4:21" ht="15">
      <c r="D668"/>
      <c r="E668"/>
      <c r="L668"/>
      <c r="M668"/>
      <c r="T668"/>
      <c r="U668"/>
    </row>
    <row r="669" spans="4:21" ht="15">
      <c r="D669"/>
      <c r="E669"/>
      <c r="L669"/>
      <c r="M669"/>
      <c r="T669"/>
      <c r="U669"/>
    </row>
    <row r="670" spans="4:21" ht="15">
      <c r="D670"/>
      <c r="E670"/>
      <c r="L670"/>
      <c r="M670"/>
      <c r="T670"/>
      <c r="U670"/>
    </row>
    <row r="671" spans="4:21" ht="15">
      <c r="D671"/>
      <c r="E671"/>
      <c r="L671"/>
      <c r="M671"/>
      <c r="T671"/>
      <c r="U671"/>
    </row>
    <row r="672" spans="4:21" ht="15">
      <c r="D672"/>
      <c r="E672"/>
      <c r="L672"/>
      <c r="M672"/>
      <c r="T672"/>
      <c r="U672"/>
    </row>
    <row r="673" spans="4:21" ht="15">
      <c r="D673"/>
      <c r="E673"/>
      <c r="L673"/>
      <c r="M673"/>
      <c r="T673"/>
      <c r="U673"/>
    </row>
    <row r="674" spans="4:21" ht="15">
      <c r="D674"/>
      <c r="E674"/>
      <c r="L674"/>
      <c r="M674"/>
      <c r="T674"/>
      <c r="U674"/>
    </row>
    <row r="675" spans="4:21" ht="15">
      <c r="D675"/>
      <c r="E675"/>
      <c r="L675"/>
      <c r="M675"/>
      <c r="T675"/>
      <c r="U675"/>
    </row>
    <row r="676" spans="4:21" ht="15">
      <c r="D676"/>
      <c r="E676"/>
      <c r="L676"/>
      <c r="M676"/>
      <c r="T676"/>
      <c r="U676"/>
    </row>
    <row r="677" spans="4:21" ht="15">
      <c r="D677"/>
      <c r="E677"/>
      <c r="L677"/>
      <c r="M677"/>
      <c r="T677"/>
      <c r="U677"/>
    </row>
    <row r="678" spans="4:21" ht="15">
      <c r="D678"/>
      <c r="E678"/>
      <c r="L678"/>
      <c r="M678"/>
      <c r="T678"/>
      <c r="U678"/>
    </row>
    <row r="679" spans="4:21" ht="15">
      <c r="D679"/>
      <c r="E679"/>
      <c r="L679"/>
      <c r="M679"/>
      <c r="T679"/>
      <c r="U679"/>
    </row>
    <row r="680" spans="4:21" ht="15">
      <c r="D680"/>
      <c r="E680"/>
      <c r="L680"/>
      <c r="M680"/>
      <c r="T680"/>
      <c r="U680"/>
    </row>
    <row r="681" spans="4:21" ht="15">
      <c r="D681"/>
      <c r="E681"/>
      <c r="L681"/>
      <c r="M681"/>
      <c r="T681"/>
      <c r="U681"/>
    </row>
    <row r="682" spans="4:21" ht="15">
      <c r="D682"/>
      <c r="E682"/>
      <c r="L682"/>
      <c r="M682"/>
      <c r="T682"/>
      <c r="U682"/>
    </row>
    <row r="683" spans="4:21" ht="15">
      <c r="D683"/>
      <c r="E683"/>
      <c r="L683"/>
      <c r="M683"/>
      <c r="T683"/>
      <c r="U683"/>
    </row>
    <row r="684" spans="4:21" ht="15">
      <c r="D684"/>
      <c r="E684"/>
      <c r="L684"/>
      <c r="M684"/>
      <c r="T684"/>
      <c r="U684"/>
    </row>
    <row r="685" spans="4:21" ht="15">
      <c r="D685"/>
      <c r="E685"/>
      <c r="L685"/>
      <c r="M685"/>
      <c r="T685"/>
      <c r="U685"/>
    </row>
    <row r="686" spans="4:21" ht="15">
      <c r="D686"/>
      <c r="E686"/>
      <c r="L686"/>
      <c r="M686"/>
      <c r="T686"/>
      <c r="U686"/>
    </row>
    <row r="687" spans="4:21" ht="15">
      <c r="D687"/>
      <c r="E687"/>
      <c r="L687"/>
      <c r="M687"/>
      <c r="T687"/>
      <c r="U687"/>
    </row>
    <row r="688" spans="4:21" ht="15">
      <c r="D688"/>
      <c r="E688"/>
      <c r="L688"/>
      <c r="M688"/>
      <c r="T688"/>
      <c r="U688"/>
    </row>
    <row r="689" spans="4:21" ht="15">
      <c r="D689"/>
      <c r="E689"/>
      <c r="L689"/>
      <c r="M689"/>
      <c r="T689"/>
      <c r="U689"/>
    </row>
    <row r="690" spans="4:21" ht="15">
      <c r="D690"/>
      <c r="E690"/>
      <c r="L690"/>
      <c r="M690"/>
      <c r="T690"/>
      <c r="U690"/>
    </row>
    <row r="691" spans="4:21" ht="15">
      <c r="D691"/>
      <c r="E691"/>
      <c r="L691"/>
      <c r="M691"/>
      <c r="T691"/>
      <c r="U691"/>
    </row>
    <row r="692" spans="4:21" ht="15">
      <c r="D692"/>
      <c r="E692"/>
      <c r="L692"/>
      <c r="M692"/>
      <c r="T692"/>
      <c r="U692"/>
    </row>
    <row r="693" spans="4:21" ht="15">
      <c r="D693"/>
      <c r="E693"/>
      <c r="L693"/>
      <c r="M693"/>
      <c r="T693"/>
      <c r="U693"/>
    </row>
    <row r="694" spans="4:21" ht="15">
      <c r="D694"/>
      <c r="E694"/>
      <c r="L694"/>
      <c r="M694"/>
      <c r="T694"/>
      <c r="U694"/>
    </row>
    <row r="695" spans="4:21" ht="15">
      <c r="D695"/>
      <c r="E695"/>
      <c r="L695"/>
      <c r="M695"/>
      <c r="T695"/>
      <c r="U695"/>
    </row>
    <row r="696" spans="4:21" ht="15">
      <c r="D696"/>
      <c r="E696"/>
      <c r="L696"/>
      <c r="M696"/>
      <c r="T696"/>
      <c r="U696"/>
    </row>
    <row r="697" spans="4:21" ht="15">
      <c r="D697"/>
      <c r="E697"/>
      <c r="L697"/>
      <c r="M697"/>
      <c r="T697"/>
      <c r="U697"/>
    </row>
    <row r="698" spans="4:21" ht="15">
      <c r="D698"/>
      <c r="E698"/>
      <c r="L698"/>
      <c r="M698"/>
      <c r="T698"/>
      <c r="U698"/>
    </row>
    <row r="699" spans="4:21" ht="15">
      <c r="D699"/>
      <c r="E699"/>
      <c r="L699"/>
      <c r="M699"/>
      <c r="T699"/>
      <c r="U699"/>
    </row>
    <row r="700" spans="4:21" ht="15">
      <c r="D700"/>
      <c r="E700"/>
      <c r="L700"/>
      <c r="M700"/>
      <c r="T700"/>
      <c r="U700"/>
    </row>
    <row r="701" spans="4:21" ht="15">
      <c r="D701"/>
      <c r="E701"/>
      <c r="L701"/>
      <c r="M701"/>
      <c r="T701"/>
      <c r="U701"/>
    </row>
    <row r="702" spans="4:21" ht="15">
      <c r="D702"/>
      <c r="E702"/>
      <c r="L702"/>
      <c r="M702"/>
      <c r="T702"/>
      <c r="U702"/>
    </row>
    <row r="703" spans="4:21" ht="15">
      <c r="D703"/>
      <c r="E703"/>
      <c r="L703"/>
      <c r="M703"/>
      <c r="T703"/>
      <c r="U703"/>
    </row>
    <row r="704" spans="4:21" ht="15">
      <c r="D704"/>
      <c r="E704"/>
      <c r="L704"/>
      <c r="M704"/>
      <c r="T704"/>
      <c r="U704"/>
    </row>
    <row r="705" spans="4:21" ht="15">
      <c r="D705"/>
      <c r="E705"/>
      <c r="L705"/>
      <c r="M705"/>
      <c r="T705"/>
      <c r="U705"/>
    </row>
    <row r="706" spans="4:21" ht="15">
      <c r="D706"/>
      <c r="E706"/>
      <c r="L706"/>
      <c r="M706"/>
      <c r="T706"/>
      <c r="U706"/>
    </row>
    <row r="707" spans="4:21" ht="15">
      <c r="D707"/>
      <c r="E707"/>
      <c r="L707"/>
      <c r="M707"/>
      <c r="T707"/>
      <c r="U707"/>
    </row>
    <row r="708" spans="4:21" ht="15">
      <c r="D708"/>
      <c r="E708"/>
      <c r="L708"/>
      <c r="M708"/>
      <c r="T708"/>
      <c r="U708"/>
    </row>
    <row r="709" spans="4:21" ht="15">
      <c r="D709"/>
      <c r="E709"/>
      <c r="L709"/>
      <c r="M709"/>
      <c r="T709"/>
      <c r="U709"/>
    </row>
    <row r="710" spans="4:21" ht="15">
      <c r="D710"/>
      <c r="E710"/>
      <c r="L710"/>
      <c r="M710"/>
      <c r="T710"/>
      <c r="U710"/>
    </row>
    <row r="711" spans="4:21" ht="15">
      <c r="D711"/>
      <c r="E711"/>
      <c r="L711"/>
      <c r="M711"/>
      <c r="T711"/>
      <c r="U711"/>
    </row>
    <row r="712" spans="4:21" ht="15">
      <c r="D712"/>
      <c r="E712"/>
      <c r="L712"/>
      <c r="M712"/>
      <c r="T712"/>
      <c r="U712"/>
    </row>
    <row r="713" spans="4:21" ht="15">
      <c r="D713"/>
      <c r="E713"/>
      <c r="L713"/>
      <c r="M713"/>
      <c r="T713"/>
      <c r="U713"/>
    </row>
    <row r="714" spans="4:21" ht="15">
      <c r="D714"/>
      <c r="E714"/>
      <c r="L714"/>
      <c r="M714"/>
      <c r="T714"/>
      <c r="U714"/>
    </row>
    <row r="715" spans="4:21" ht="15">
      <c r="D715"/>
      <c r="E715"/>
      <c r="L715"/>
      <c r="M715"/>
      <c r="T715"/>
      <c r="U715"/>
    </row>
    <row r="716" spans="4:21" ht="15">
      <c r="D716"/>
      <c r="E716"/>
      <c r="L716"/>
      <c r="M716"/>
      <c r="T716"/>
      <c r="U716"/>
    </row>
    <row r="717" spans="4:21" ht="15">
      <c r="D717"/>
      <c r="E717"/>
      <c r="L717"/>
      <c r="M717"/>
      <c r="T717"/>
      <c r="U717"/>
    </row>
    <row r="718" spans="4:21" ht="15">
      <c r="D718"/>
      <c r="E718"/>
      <c r="L718"/>
      <c r="M718"/>
      <c r="T718"/>
      <c r="U718"/>
    </row>
    <row r="719" spans="4:21" ht="15">
      <c r="D719"/>
      <c r="E719"/>
      <c r="L719"/>
      <c r="M719"/>
      <c r="T719"/>
      <c r="U719"/>
    </row>
    <row r="720" spans="4:21" ht="15">
      <c r="D720"/>
      <c r="E720"/>
      <c r="L720"/>
      <c r="M720"/>
      <c r="T720"/>
      <c r="U720"/>
    </row>
    <row r="721" spans="4:21" ht="15">
      <c r="D721"/>
      <c r="E721"/>
      <c r="L721"/>
      <c r="M721"/>
      <c r="T721"/>
      <c r="U721"/>
    </row>
    <row r="722" spans="4:21" ht="15">
      <c r="D722"/>
      <c r="E722"/>
      <c r="L722"/>
      <c r="M722"/>
      <c r="T722"/>
      <c r="U722"/>
    </row>
    <row r="723" spans="4:21" ht="15">
      <c r="D723"/>
      <c r="E723"/>
      <c r="L723"/>
      <c r="M723"/>
      <c r="T723"/>
      <c r="U723"/>
    </row>
    <row r="724" spans="4:21" ht="15">
      <c r="D724"/>
      <c r="E724"/>
      <c r="L724"/>
      <c r="M724"/>
      <c r="T724"/>
      <c r="U724"/>
    </row>
    <row r="725" spans="4:21" ht="15">
      <c r="D725"/>
      <c r="E725"/>
      <c r="L725"/>
      <c r="M725"/>
      <c r="T725"/>
      <c r="U725"/>
    </row>
    <row r="726" spans="4:21" ht="15">
      <c r="D726"/>
      <c r="E726"/>
      <c r="L726"/>
      <c r="M726"/>
      <c r="T726"/>
      <c r="U726"/>
    </row>
    <row r="727" spans="4:21" ht="15">
      <c r="D727"/>
      <c r="E727"/>
      <c r="L727"/>
      <c r="M727"/>
      <c r="T727"/>
      <c r="U727"/>
    </row>
    <row r="728" spans="4:21" ht="15">
      <c r="D728"/>
      <c r="E728"/>
      <c r="L728"/>
      <c r="M728"/>
      <c r="T728"/>
      <c r="U728"/>
    </row>
    <row r="729" spans="4:21" ht="15">
      <c r="D729"/>
      <c r="E729"/>
      <c r="L729"/>
      <c r="M729"/>
      <c r="T729"/>
      <c r="U729"/>
    </row>
    <row r="730" spans="4:21" ht="15">
      <c r="D730"/>
      <c r="E730"/>
      <c r="L730"/>
      <c r="M730"/>
      <c r="T730"/>
      <c r="U730"/>
    </row>
    <row r="731" spans="4:21" ht="15">
      <c r="D731"/>
      <c r="E731"/>
      <c r="L731"/>
      <c r="M731"/>
      <c r="T731"/>
      <c r="U731"/>
    </row>
    <row r="732" spans="4:21" ht="15">
      <c r="D732"/>
      <c r="E732"/>
      <c r="L732"/>
      <c r="M732"/>
      <c r="T732"/>
      <c r="U732"/>
    </row>
    <row r="733" spans="4:21" ht="15">
      <c r="D733"/>
      <c r="E733"/>
      <c r="L733"/>
      <c r="M733"/>
      <c r="T733"/>
      <c r="U733"/>
    </row>
    <row r="734" spans="4:21" ht="15">
      <c r="D734"/>
      <c r="E734"/>
      <c r="L734"/>
      <c r="M734"/>
      <c r="T734"/>
      <c r="U734"/>
    </row>
    <row r="735" spans="4:21" ht="15">
      <c r="D735"/>
      <c r="E735"/>
      <c r="L735"/>
      <c r="M735"/>
      <c r="T735"/>
      <c r="U735"/>
    </row>
    <row r="736" spans="4:21" ht="15">
      <c r="D736"/>
      <c r="E736"/>
      <c r="L736"/>
      <c r="M736"/>
      <c r="T736"/>
      <c r="U736"/>
    </row>
    <row r="737" spans="4:21" ht="15">
      <c r="D737"/>
      <c r="E737"/>
      <c r="L737"/>
      <c r="M737"/>
      <c r="T737"/>
      <c r="U737"/>
    </row>
    <row r="738" spans="4:21" ht="15">
      <c r="D738"/>
      <c r="E738"/>
      <c r="L738"/>
      <c r="M738"/>
      <c r="T738"/>
      <c r="U738"/>
    </row>
    <row r="739" spans="4:21" ht="15">
      <c r="D739"/>
      <c r="E739"/>
      <c r="L739"/>
      <c r="M739"/>
      <c r="T739"/>
      <c r="U739"/>
    </row>
    <row r="740" spans="4:21" ht="15">
      <c r="D740"/>
      <c r="E740"/>
      <c r="L740"/>
      <c r="M740"/>
      <c r="T740"/>
      <c r="U740"/>
    </row>
    <row r="741" spans="4:21" ht="15">
      <c r="D741"/>
      <c r="E741"/>
      <c r="L741"/>
      <c r="M741"/>
      <c r="T741"/>
      <c r="U741"/>
    </row>
    <row r="742" spans="4:21" ht="15">
      <c r="D742"/>
      <c r="E742"/>
      <c r="L742"/>
      <c r="M742"/>
      <c r="T742"/>
      <c r="U742"/>
    </row>
    <row r="743" spans="4:21" ht="15">
      <c r="D743"/>
      <c r="E743"/>
      <c r="L743"/>
      <c r="M743"/>
      <c r="T743"/>
      <c r="U743"/>
    </row>
    <row r="744" spans="4:21" ht="15">
      <c r="D744"/>
      <c r="E744"/>
      <c r="L744"/>
      <c r="M744"/>
      <c r="T744"/>
      <c r="U744"/>
    </row>
    <row r="745" spans="4:21" ht="15">
      <c r="D745"/>
      <c r="E745"/>
      <c r="L745"/>
      <c r="M745"/>
      <c r="T745"/>
      <c r="U745"/>
    </row>
    <row r="746" spans="4:21" ht="15">
      <c r="D746"/>
      <c r="E746"/>
      <c r="L746"/>
      <c r="M746"/>
      <c r="T746"/>
      <c r="U746"/>
    </row>
    <row r="747" spans="4:21" ht="15">
      <c r="D747"/>
      <c r="E747"/>
      <c r="L747"/>
      <c r="M747"/>
      <c r="T747"/>
      <c r="U747"/>
    </row>
    <row r="748" spans="4:21" ht="15">
      <c r="D748"/>
      <c r="E748"/>
      <c r="L748"/>
      <c r="M748"/>
      <c r="T748"/>
      <c r="U748"/>
    </row>
    <row r="749" spans="4:21" ht="15">
      <c r="D749"/>
      <c r="E749"/>
      <c r="L749"/>
      <c r="M749"/>
      <c r="T749"/>
      <c r="U749"/>
    </row>
    <row r="750" spans="4:21" ht="15">
      <c r="D750"/>
      <c r="E750"/>
      <c r="L750"/>
      <c r="M750"/>
      <c r="T750"/>
      <c r="U750"/>
    </row>
    <row r="751" spans="4:21" ht="15">
      <c r="D751"/>
      <c r="E751"/>
      <c r="L751"/>
      <c r="M751"/>
      <c r="T751"/>
      <c r="U751"/>
    </row>
    <row r="752" spans="4:21" ht="15">
      <c r="D752"/>
      <c r="E752"/>
      <c r="L752"/>
      <c r="M752"/>
      <c r="T752"/>
      <c r="U752"/>
    </row>
    <row r="753" spans="4:21" ht="15">
      <c r="D753"/>
      <c r="E753"/>
      <c r="L753"/>
      <c r="M753"/>
      <c r="T753"/>
      <c r="U753"/>
    </row>
    <row r="754" spans="4:21" ht="15">
      <c r="D754"/>
      <c r="E754"/>
      <c r="L754"/>
      <c r="M754"/>
      <c r="T754"/>
      <c r="U754"/>
    </row>
    <row r="755" spans="4:21" ht="15">
      <c r="D755"/>
      <c r="E755"/>
      <c r="L755"/>
      <c r="M755"/>
      <c r="T755"/>
      <c r="U755"/>
    </row>
    <row r="756" spans="4:21" ht="15">
      <c r="D756"/>
      <c r="E756"/>
      <c r="L756"/>
      <c r="M756"/>
      <c r="T756"/>
      <c r="U756"/>
    </row>
    <row r="757" spans="4:21" ht="15">
      <c r="D757"/>
      <c r="E757"/>
      <c r="L757"/>
      <c r="M757"/>
      <c r="T757"/>
      <c r="U757"/>
    </row>
    <row r="758" spans="4:21" ht="15">
      <c r="D758"/>
      <c r="E758"/>
      <c r="L758"/>
      <c r="M758"/>
      <c r="T758"/>
      <c r="U758"/>
    </row>
    <row r="759" spans="4:21" ht="15">
      <c r="D759"/>
      <c r="E759"/>
      <c r="L759"/>
      <c r="M759"/>
      <c r="T759"/>
      <c r="U759"/>
    </row>
    <row r="760" spans="4:21" ht="15">
      <c r="D760"/>
      <c r="E760"/>
      <c r="L760"/>
      <c r="M760"/>
      <c r="T760"/>
      <c r="U760"/>
    </row>
    <row r="761" spans="4:21" ht="15">
      <c r="D761"/>
      <c r="E761"/>
      <c r="L761"/>
      <c r="M761"/>
      <c r="T761"/>
      <c r="U761"/>
    </row>
    <row r="762" spans="4:21" ht="15">
      <c r="D762"/>
      <c r="E762"/>
      <c r="L762"/>
      <c r="M762"/>
      <c r="T762"/>
      <c r="U762"/>
    </row>
    <row r="763" spans="4:21" ht="15">
      <c r="D763"/>
      <c r="E763"/>
      <c r="L763"/>
      <c r="M763"/>
      <c r="T763"/>
      <c r="U763"/>
    </row>
    <row r="764" spans="4:21" ht="15">
      <c r="D764"/>
      <c r="E764"/>
      <c r="L764"/>
      <c r="M764"/>
      <c r="T764"/>
      <c r="U764"/>
    </row>
    <row r="765" spans="4:21" ht="15">
      <c r="D765"/>
      <c r="E765"/>
      <c r="L765"/>
      <c r="M765"/>
      <c r="T765"/>
      <c r="U765"/>
    </row>
    <row r="766" spans="4:21" ht="15">
      <c r="D766"/>
      <c r="E766"/>
      <c r="L766"/>
      <c r="M766"/>
      <c r="T766"/>
      <c r="U766"/>
    </row>
    <row r="767" spans="4:21" ht="15">
      <c r="D767"/>
      <c r="E767"/>
      <c r="L767"/>
      <c r="M767"/>
      <c r="T767"/>
      <c r="U767"/>
    </row>
    <row r="768" spans="4:21" ht="15">
      <c r="D768"/>
      <c r="E768"/>
      <c r="L768"/>
      <c r="M768"/>
      <c r="T768"/>
      <c r="U768"/>
    </row>
    <row r="769" spans="4:21" ht="15">
      <c r="D769"/>
      <c r="E769"/>
      <c r="L769"/>
      <c r="M769"/>
      <c r="T769"/>
      <c r="U769"/>
    </row>
    <row r="770" spans="4:21" ht="15">
      <c r="D770"/>
      <c r="E770"/>
      <c r="L770"/>
      <c r="M770"/>
      <c r="T770"/>
      <c r="U770"/>
    </row>
    <row r="771" spans="4:21" ht="15">
      <c r="D771"/>
      <c r="E771"/>
      <c r="L771"/>
      <c r="M771"/>
      <c r="T771"/>
      <c r="U771"/>
    </row>
    <row r="772" spans="4:21" ht="15">
      <c r="D772"/>
      <c r="E772"/>
      <c r="L772"/>
      <c r="M772"/>
      <c r="T772"/>
      <c r="U772"/>
    </row>
    <row r="773" spans="4:21" ht="15">
      <c r="D773"/>
      <c r="E773"/>
      <c r="L773"/>
      <c r="M773"/>
      <c r="T773"/>
      <c r="U773"/>
    </row>
    <row r="774" spans="4:21" ht="15">
      <c r="D774"/>
      <c r="E774"/>
      <c r="L774"/>
      <c r="M774"/>
      <c r="T774"/>
      <c r="U774"/>
    </row>
    <row r="775" spans="4:21" ht="15">
      <c r="D775"/>
      <c r="E775"/>
      <c r="L775"/>
      <c r="M775"/>
      <c r="T775"/>
      <c r="U775"/>
    </row>
    <row r="776" spans="4:21" ht="15">
      <c r="D776"/>
      <c r="E776"/>
      <c r="L776"/>
      <c r="M776"/>
      <c r="T776"/>
      <c r="U776"/>
    </row>
    <row r="777" spans="4:21" ht="15">
      <c r="D777"/>
      <c r="E777"/>
      <c r="L777"/>
      <c r="M777"/>
      <c r="T777"/>
      <c r="U777"/>
    </row>
    <row r="778" spans="4:21" ht="15">
      <c r="D778"/>
      <c r="E778"/>
      <c r="L778"/>
      <c r="M778"/>
      <c r="T778"/>
      <c r="U778"/>
    </row>
    <row r="779" spans="4:21" ht="15">
      <c r="D779"/>
      <c r="E779"/>
      <c r="L779"/>
      <c r="M779"/>
      <c r="T779"/>
      <c r="U779"/>
    </row>
    <row r="780" spans="4:21" ht="15">
      <c r="D780"/>
      <c r="E780"/>
      <c r="L780"/>
      <c r="M780"/>
      <c r="T780"/>
      <c r="U780"/>
    </row>
    <row r="781" spans="4:21" ht="15">
      <c r="D781"/>
      <c r="E781"/>
      <c r="L781"/>
      <c r="M781"/>
      <c r="T781"/>
      <c r="U781"/>
    </row>
    <row r="782" spans="4:21" ht="15">
      <c r="D782"/>
      <c r="E782"/>
      <c r="L782"/>
      <c r="M782"/>
      <c r="T782"/>
      <c r="U782"/>
    </row>
    <row r="783" spans="4:21" ht="15">
      <c r="D783"/>
      <c r="E783"/>
      <c r="L783"/>
      <c r="M783"/>
      <c r="T783"/>
      <c r="U783"/>
    </row>
    <row r="784" spans="4:21" ht="15">
      <c r="D784"/>
      <c r="E784"/>
      <c r="L784"/>
      <c r="M784"/>
      <c r="T784"/>
      <c r="U784"/>
    </row>
    <row r="785" spans="4:21" ht="15">
      <c r="D785"/>
      <c r="E785"/>
      <c r="L785"/>
      <c r="M785"/>
      <c r="T785"/>
      <c r="U785"/>
    </row>
    <row r="786" spans="4:21" ht="15">
      <c r="D786"/>
      <c r="E786"/>
      <c r="L786"/>
      <c r="M786"/>
      <c r="T786"/>
      <c r="U786"/>
    </row>
    <row r="787" spans="4:21" ht="15">
      <c r="D787"/>
      <c r="E787"/>
      <c r="L787"/>
      <c r="M787"/>
      <c r="T787"/>
      <c r="U787"/>
    </row>
    <row r="788" spans="4:21" ht="15">
      <c r="D788"/>
      <c r="E788"/>
      <c r="L788"/>
      <c r="M788"/>
      <c r="T788"/>
      <c r="U788"/>
    </row>
    <row r="789" spans="4:21" ht="15">
      <c r="D789"/>
      <c r="E789"/>
      <c r="L789"/>
      <c r="M789"/>
      <c r="T789"/>
      <c r="U789"/>
    </row>
    <row r="790" spans="4:21" ht="15">
      <c r="D790"/>
      <c r="E790"/>
      <c r="L790"/>
      <c r="M790"/>
      <c r="T790"/>
      <c r="U790"/>
    </row>
    <row r="791" spans="4:21" ht="15">
      <c r="D791"/>
      <c r="E791"/>
      <c r="L791"/>
      <c r="M791"/>
      <c r="T791"/>
      <c r="U791"/>
    </row>
    <row r="792" spans="4:21" ht="15">
      <c r="D792"/>
      <c r="E792"/>
      <c r="L792"/>
      <c r="M792"/>
      <c r="T792"/>
      <c r="U792"/>
    </row>
    <row r="793" spans="4:21" ht="15">
      <c r="D793"/>
      <c r="E793"/>
      <c r="L793"/>
      <c r="M793"/>
      <c r="T793"/>
      <c r="U793"/>
    </row>
    <row r="794" spans="4:21" ht="15">
      <c r="D794"/>
      <c r="E794"/>
      <c r="L794"/>
      <c r="M794"/>
      <c r="T794"/>
      <c r="U794"/>
    </row>
    <row r="795" spans="4:21" ht="15">
      <c r="D795"/>
      <c r="E795"/>
      <c r="L795"/>
      <c r="M795"/>
      <c r="T795"/>
      <c r="U795"/>
    </row>
    <row r="796" spans="4:21" ht="15">
      <c r="D796"/>
      <c r="E796"/>
      <c r="L796"/>
      <c r="M796"/>
      <c r="T796"/>
      <c r="U796"/>
    </row>
    <row r="797" spans="4:21" ht="15">
      <c r="D797"/>
      <c r="E797"/>
      <c r="L797"/>
      <c r="M797"/>
      <c r="T797"/>
      <c r="U797"/>
    </row>
    <row r="798" spans="4:21" ht="15">
      <c r="D798"/>
      <c r="E798"/>
      <c r="L798"/>
      <c r="M798"/>
      <c r="T798"/>
      <c r="U798"/>
    </row>
    <row r="799" spans="4:21" ht="15">
      <c r="D799"/>
      <c r="E799"/>
      <c r="L799"/>
      <c r="M799"/>
      <c r="T799"/>
      <c r="U799"/>
    </row>
    <row r="800" spans="4:21" ht="15">
      <c r="D800"/>
      <c r="E800"/>
      <c r="L800"/>
      <c r="M800"/>
      <c r="T800"/>
      <c r="U800"/>
    </row>
    <row r="801" spans="4:21" ht="15">
      <c r="D801"/>
      <c r="E801"/>
      <c r="L801"/>
      <c r="M801"/>
      <c r="T801"/>
      <c r="U801"/>
    </row>
    <row r="802" spans="4:21" ht="15">
      <c r="D802"/>
      <c r="E802"/>
      <c r="L802"/>
      <c r="M802"/>
      <c r="T802"/>
      <c r="U802"/>
    </row>
    <row r="803" spans="4:21" ht="15">
      <c r="D803"/>
      <c r="E803"/>
      <c r="L803"/>
      <c r="M803"/>
      <c r="T803"/>
      <c r="U803"/>
    </row>
    <row r="804" spans="4:21" ht="15">
      <c r="D804"/>
      <c r="E804"/>
      <c r="L804"/>
      <c r="M804"/>
      <c r="T804"/>
      <c r="U804"/>
    </row>
    <row r="805" spans="4:21" ht="15">
      <c r="D805"/>
      <c r="E805"/>
      <c r="L805"/>
      <c r="M805"/>
      <c r="T805"/>
      <c r="U805"/>
    </row>
    <row r="806" spans="4:21" ht="15">
      <c r="D806"/>
      <c r="E806"/>
      <c r="L806"/>
      <c r="M806"/>
      <c r="T806"/>
      <c r="U806"/>
    </row>
    <row r="807" spans="4:21" ht="15">
      <c r="D807"/>
      <c r="E807"/>
      <c r="L807"/>
      <c r="M807"/>
      <c r="T807"/>
      <c r="U807"/>
    </row>
    <row r="808" spans="4:21" ht="15">
      <c r="D808"/>
      <c r="E808"/>
      <c r="L808"/>
      <c r="M808"/>
      <c r="T808"/>
      <c r="U808"/>
    </row>
    <row r="809" spans="4:21" ht="15">
      <c r="D809"/>
      <c r="E809"/>
      <c r="L809"/>
      <c r="M809"/>
      <c r="T809"/>
      <c r="U809"/>
    </row>
    <row r="810" spans="4:21" ht="15">
      <c r="D810"/>
      <c r="E810"/>
      <c r="L810"/>
      <c r="M810"/>
      <c r="T810"/>
      <c r="U810"/>
    </row>
    <row r="811" spans="4:21" ht="15">
      <c r="D811"/>
      <c r="E811"/>
      <c r="L811"/>
      <c r="M811"/>
      <c r="T811"/>
      <c r="U811"/>
    </row>
    <row r="812" spans="4:21" ht="15">
      <c r="D812"/>
      <c r="E812"/>
      <c r="L812"/>
      <c r="M812"/>
      <c r="T812"/>
      <c r="U812"/>
    </row>
    <row r="813" spans="4:21" ht="15">
      <c r="D813"/>
      <c r="E813"/>
      <c r="L813"/>
      <c r="M813"/>
      <c r="T813"/>
      <c r="U813"/>
    </row>
    <row r="814" spans="4:21" ht="15">
      <c r="D814"/>
      <c r="E814"/>
      <c r="L814"/>
      <c r="M814"/>
      <c r="T814"/>
      <c r="U814"/>
    </row>
    <row r="815" spans="4:21" ht="15">
      <c r="D815"/>
      <c r="E815"/>
      <c r="L815"/>
      <c r="M815"/>
      <c r="T815"/>
      <c r="U815"/>
    </row>
    <row r="816" spans="4:21" ht="15">
      <c r="D816"/>
      <c r="E816"/>
      <c r="L816"/>
      <c r="M816"/>
      <c r="T816"/>
      <c r="U816"/>
    </row>
    <row r="817" spans="4:21" ht="15">
      <c r="D817"/>
      <c r="E817"/>
      <c r="L817"/>
      <c r="M817"/>
      <c r="T817"/>
      <c r="U817"/>
    </row>
    <row r="818" spans="4:21" ht="15">
      <c r="D818"/>
      <c r="E818"/>
      <c r="L818"/>
      <c r="M818"/>
      <c r="T818"/>
      <c r="U818"/>
    </row>
    <row r="819" spans="4:21" ht="15">
      <c r="D819"/>
      <c r="E819"/>
      <c r="L819"/>
      <c r="M819"/>
      <c r="T819"/>
      <c r="U819"/>
    </row>
    <row r="820" spans="4:21" ht="15">
      <c r="D820"/>
      <c r="E820"/>
      <c r="L820"/>
      <c r="M820"/>
      <c r="T820"/>
      <c r="U820"/>
    </row>
    <row r="821" spans="4:21" ht="15">
      <c r="D821"/>
      <c r="E821"/>
      <c r="L821"/>
      <c r="M821"/>
      <c r="T821"/>
      <c r="U821"/>
    </row>
    <row r="822" spans="4:21" ht="15">
      <c r="D822"/>
      <c r="E822"/>
      <c r="L822"/>
      <c r="M822"/>
      <c r="T822"/>
      <c r="U822"/>
    </row>
    <row r="823" spans="4:21" ht="15">
      <c r="D823"/>
      <c r="E823"/>
      <c r="L823"/>
      <c r="M823"/>
      <c r="T823"/>
      <c r="U823"/>
    </row>
    <row r="824" spans="4:21" ht="15">
      <c r="D824"/>
      <c r="E824"/>
      <c r="L824"/>
      <c r="M824"/>
      <c r="T824"/>
      <c r="U824"/>
    </row>
    <row r="825" spans="4:21" ht="15">
      <c r="D825"/>
      <c r="E825"/>
      <c r="L825"/>
      <c r="M825"/>
      <c r="T825"/>
      <c r="U825"/>
    </row>
    <row r="826" spans="4:21" ht="15">
      <c r="D826"/>
      <c r="E826"/>
      <c r="L826"/>
      <c r="M826"/>
      <c r="T826"/>
      <c r="U826"/>
    </row>
    <row r="827" spans="4:21" ht="15">
      <c r="D827"/>
      <c r="E827"/>
      <c r="L827"/>
      <c r="M827"/>
      <c r="T827"/>
      <c r="U827"/>
    </row>
    <row r="828" spans="4:21" ht="15">
      <c r="D828"/>
      <c r="E828"/>
      <c r="L828"/>
      <c r="M828"/>
      <c r="T828"/>
      <c r="U828"/>
    </row>
    <row r="829" spans="4:21" ht="15">
      <c r="D829"/>
      <c r="E829"/>
      <c r="L829"/>
      <c r="M829"/>
      <c r="T829"/>
      <c r="U829"/>
    </row>
    <row r="830" spans="4:21" ht="15">
      <c r="D830"/>
      <c r="E830"/>
      <c r="L830"/>
      <c r="M830"/>
      <c r="T830"/>
      <c r="U830"/>
    </row>
    <row r="831" spans="4:21" ht="15">
      <c r="D831"/>
      <c r="E831"/>
      <c r="L831"/>
      <c r="M831"/>
      <c r="T831"/>
      <c r="U831"/>
    </row>
    <row r="832" spans="4:21" ht="15">
      <c r="D832"/>
      <c r="E832"/>
      <c r="L832"/>
      <c r="M832"/>
      <c r="T832"/>
      <c r="U832"/>
    </row>
    <row r="833" spans="4:21" ht="15">
      <c r="D833"/>
      <c r="E833"/>
      <c r="L833"/>
      <c r="M833"/>
      <c r="T833"/>
      <c r="U833"/>
    </row>
    <row r="834" spans="4:21" ht="15">
      <c r="D834"/>
      <c r="E834"/>
      <c r="L834"/>
      <c r="M834"/>
      <c r="T834"/>
      <c r="U834"/>
    </row>
    <row r="835" spans="4:21" ht="15">
      <c r="D835"/>
      <c r="E835"/>
      <c r="L835"/>
      <c r="M835"/>
      <c r="T835"/>
      <c r="U835"/>
    </row>
    <row r="836" spans="4:21" ht="15">
      <c r="D836"/>
      <c r="E836"/>
      <c r="L836"/>
      <c r="M836"/>
      <c r="T836"/>
      <c r="U836"/>
    </row>
    <row r="837" spans="4:21" ht="15">
      <c r="D837"/>
      <c r="E837"/>
      <c r="L837"/>
      <c r="M837"/>
      <c r="T837"/>
      <c r="U837"/>
    </row>
    <row r="838" spans="4:21" ht="15">
      <c r="D838"/>
      <c r="E838"/>
      <c r="L838"/>
      <c r="M838"/>
      <c r="T838"/>
      <c r="U838"/>
    </row>
    <row r="839" spans="4:21" ht="15">
      <c r="D839"/>
      <c r="E839"/>
      <c r="L839"/>
      <c r="M839"/>
      <c r="T839"/>
      <c r="U839"/>
    </row>
    <row r="840" spans="4:21" ht="15">
      <c r="D840"/>
      <c r="E840"/>
      <c r="L840"/>
      <c r="M840"/>
      <c r="T840"/>
      <c r="U840"/>
    </row>
    <row r="841" spans="4:21" ht="15">
      <c r="D841"/>
      <c r="E841"/>
      <c r="L841"/>
      <c r="M841"/>
      <c r="T841"/>
      <c r="U841"/>
    </row>
    <row r="842" spans="4:21" ht="15">
      <c r="D842"/>
      <c r="E842"/>
      <c r="L842"/>
      <c r="M842"/>
      <c r="T842"/>
      <c r="U842"/>
    </row>
    <row r="843" spans="4:21" ht="15">
      <c r="D843"/>
      <c r="E843"/>
      <c r="L843"/>
      <c r="M843"/>
      <c r="T843"/>
      <c r="U843"/>
    </row>
    <row r="844" spans="4:21" ht="15">
      <c r="D844"/>
      <c r="E844"/>
      <c r="L844"/>
      <c r="M844"/>
      <c r="T844"/>
      <c r="U844"/>
    </row>
    <row r="845" spans="4:21" ht="15">
      <c r="D845"/>
      <c r="E845"/>
      <c r="L845"/>
      <c r="M845"/>
      <c r="T845"/>
      <c r="U845"/>
    </row>
    <row r="846" spans="4:21" ht="15">
      <c r="D846"/>
      <c r="E846"/>
      <c r="L846"/>
      <c r="M846"/>
      <c r="T846"/>
      <c r="U846"/>
    </row>
    <row r="847" spans="4:21" ht="15">
      <c r="D847"/>
      <c r="E847"/>
      <c r="L847"/>
      <c r="M847"/>
      <c r="T847"/>
      <c r="U847"/>
    </row>
    <row r="848" spans="4:21" ht="15">
      <c r="D848"/>
      <c r="E848"/>
      <c r="L848"/>
      <c r="M848"/>
      <c r="T848"/>
      <c r="U848"/>
    </row>
    <row r="849" spans="4:21" ht="15">
      <c r="D849"/>
      <c r="E849"/>
      <c r="L849"/>
      <c r="M849"/>
      <c r="T849"/>
      <c r="U849"/>
    </row>
    <row r="850" spans="4:21" ht="15">
      <c r="D850"/>
      <c r="E850"/>
      <c r="L850"/>
      <c r="M850"/>
      <c r="T850"/>
      <c r="U850"/>
    </row>
    <row r="851" spans="4:21" ht="15">
      <c r="D851"/>
      <c r="E851"/>
      <c r="L851"/>
      <c r="M851"/>
      <c r="T851"/>
      <c r="U851"/>
    </row>
    <row r="852" spans="4:21" ht="15">
      <c r="D852"/>
      <c r="E852"/>
      <c r="L852"/>
      <c r="M852"/>
      <c r="T852"/>
      <c r="U852"/>
    </row>
    <row r="853" spans="4:21" ht="15">
      <c r="D853"/>
      <c r="E853"/>
      <c r="L853"/>
      <c r="M853"/>
      <c r="T853"/>
      <c r="U853"/>
    </row>
    <row r="854" spans="4:21" ht="15">
      <c r="D854"/>
      <c r="E854"/>
      <c r="L854"/>
      <c r="M854"/>
      <c r="T854"/>
      <c r="U854"/>
    </row>
    <row r="855" spans="4:21" ht="15">
      <c r="D855"/>
      <c r="E855"/>
      <c r="L855"/>
      <c r="M855"/>
      <c r="T855"/>
      <c r="U855"/>
    </row>
    <row r="856" spans="4:21" ht="15">
      <c r="D856"/>
      <c r="E856"/>
      <c r="L856"/>
      <c r="M856"/>
      <c r="T856"/>
      <c r="U856"/>
    </row>
    <row r="857" spans="4:21" ht="15">
      <c r="D857"/>
      <c r="E857"/>
      <c r="L857"/>
      <c r="M857"/>
      <c r="T857"/>
      <c r="U857"/>
    </row>
    <row r="858" spans="4:21" ht="15">
      <c r="D858"/>
      <c r="E858"/>
      <c r="L858"/>
      <c r="M858"/>
      <c r="T858"/>
      <c r="U858"/>
    </row>
    <row r="859" spans="4:21" ht="15">
      <c r="D859"/>
      <c r="E859"/>
      <c r="L859"/>
      <c r="M859"/>
      <c r="T859"/>
      <c r="U859"/>
    </row>
    <row r="860" spans="4:21" ht="15">
      <c r="D860"/>
      <c r="E860"/>
      <c r="L860"/>
      <c r="M860"/>
      <c r="T860"/>
      <c r="U860"/>
    </row>
    <row r="861" spans="4:21" ht="15">
      <c r="D861"/>
      <c r="E861"/>
      <c r="L861"/>
      <c r="M861"/>
      <c r="T861"/>
      <c r="U861"/>
    </row>
    <row r="862" spans="4:21" ht="15">
      <c r="D862"/>
      <c r="E862"/>
      <c r="L862"/>
      <c r="M862"/>
      <c r="T862"/>
      <c r="U862"/>
    </row>
    <row r="863" spans="4:21" ht="15">
      <c r="D863"/>
      <c r="E863"/>
      <c r="L863"/>
      <c r="M863"/>
      <c r="T863"/>
      <c r="U863"/>
    </row>
    <row r="864" spans="4:21" ht="15">
      <c r="D864"/>
      <c r="E864"/>
      <c r="L864"/>
      <c r="M864"/>
      <c r="T864"/>
      <c r="U864"/>
    </row>
    <row r="865" spans="4:21" ht="15">
      <c r="D865"/>
      <c r="E865"/>
      <c r="L865"/>
      <c r="M865"/>
      <c r="T865"/>
      <c r="U865"/>
    </row>
    <row r="866" spans="4:21" ht="15">
      <c r="D866"/>
      <c r="E866"/>
      <c r="L866"/>
      <c r="M866"/>
      <c r="T866"/>
      <c r="U866"/>
    </row>
    <row r="867" spans="4:21" ht="15">
      <c r="D867"/>
      <c r="E867"/>
      <c r="L867"/>
      <c r="M867"/>
      <c r="T867"/>
      <c r="U867"/>
    </row>
    <row r="868" spans="4:21" ht="15">
      <c r="D868"/>
      <c r="E868"/>
      <c r="L868"/>
      <c r="M868"/>
      <c r="T868"/>
      <c r="U868"/>
    </row>
    <row r="869" spans="4:21" ht="15">
      <c r="D869"/>
      <c r="E869"/>
      <c r="L869"/>
      <c r="M869"/>
      <c r="T869"/>
      <c r="U869"/>
    </row>
    <row r="870" spans="4:21" ht="15">
      <c r="D870"/>
      <c r="E870"/>
      <c r="L870"/>
      <c r="M870"/>
      <c r="T870"/>
      <c r="U870"/>
    </row>
    <row r="871" spans="4:21" ht="15">
      <c r="D871"/>
      <c r="E871"/>
      <c r="L871"/>
      <c r="M871"/>
      <c r="T871"/>
      <c r="U871"/>
    </row>
    <row r="872" spans="4:21" ht="15">
      <c r="D872"/>
      <c r="E872"/>
      <c r="L872"/>
      <c r="M872"/>
      <c r="T872"/>
      <c r="U872"/>
    </row>
    <row r="873" spans="4:21" ht="15">
      <c r="D873"/>
      <c r="E873"/>
      <c r="L873"/>
      <c r="M873"/>
      <c r="T873"/>
      <c r="U873"/>
    </row>
    <row r="874" spans="4:21" ht="15">
      <c r="D874"/>
      <c r="E874"/>
      <c r="L874"/>
      <c r="M874"/>
      <c r="T874"/>
      <c r="U874"/>
    </row>
    <row r="875" spans="4:21" ht="15">
      <c r="D875"/>
      <c r="E875"/>
      <c r="L875"/>
      <c r="M875"/>
      <c r="T875"/>
      <c r="U875"/>
    </row>
    <row r="876" spans="4:21" ht="15">
      <c r="D876"/>
      <c r="E876"/>
      <c r="L876"/>
      <c r="M876"/>
      <c r="T876"/>
      <c r="U876"/>
    </row>
    <row r="877" spans="4:21" ht="15">
      <c r="D877"/>
      <c r="E877"/>
      <c r="L877"/>
      <c r="M877"/>
      <c r="T877"/>
      <c r="U877"/>
    </row>
    <row r="878" spans="4:21" ht="15">
      <c r="D878"/>
      <c r="E878"/>
      <c r="L878"/>
      <c r="M878"/>
      <c r="T878"/>
      <c r="U878"/>
    </row>
    <row r="879" spans="4:21" ht="15">
      <c r="D879"/>
      <c r="E879"/>
      <c r="L879"/>
      <c r="M879"/>
      <c r="T879"/>
      <c r="U879"/>
    </row>
    <row r="880" spans="4:21" ht="15">
      <c r="D880"/>
      <c r="E880"/>
      <c r="L880"/>
      <c r="M880"/>
      <c r="T880"/>
      <c r="U880"/>
    </row>
    <row r="881" spans="4:21" ht="15">
      <c r="D881"/>
      <c r="E881"/>
      <c r="L881"/>
      <c r="M881"/>
      <c r="T881"/>
      <c r="U881"/>
    </row>
    <row r="882" spans="4:21" ht="15">
      <c r="D882"/>
      <c r="E882"/>
      <c r="L882"/>
      <c r="M882"/>
      <c r="T882"/>
      <c r="U882"/>
    </row>
    <row r="883" spans="4:21" ht="15">
      <c r="D883"/>
      <c r="E883"/>
      <c r="L883"/>
      <c r="M883"/>
      <c r="T883"/>
      <c r="U883"/>
    </row>
    <row r="884" spans="4:21" ht="15">
      <c r="D884"/>
      <c r="E884"/>
      <c r="L884"/>
      <c r="M884"/>
      <c r="T884"/>
      <c r="U884"/>
    </row>
    <row r="885" spans="4:21" ht="15">
      <c r="D885"/>
      <c r="E885"/>
      <c r="L885"/>
      <c r="M885"/>
      <c r="T885"/>
      <c r="U885"/>
    </row>
    <row r="886" spans="4:21" ht="15">
      <c r="D886"/>
      <c r="E886"/>
      <c r="L886"/>
      <c r="M886"/>
      <c r="T886"/>
      <c r="U886"/>
    </row>
    <row r="887" spans="4:21" ht="15">
      <c r="D887"/>
      <c r="E887"/>
      <c r="L887"/>
      <c r="M887"/>
      <c r="T887"/>
      <c r="U887"/>
    </row>
    <row r="888" spans="4:21" ht="15">
      <c r="D888"/>
      <c r="E888"/>
      <c r="L888"/>
      <c r="M888"/>
      <c r="T888"/>
      <c r="U888"/>
    </row>
    <row r="889" spans="4:21" ht="15">
      <c r="D889"/>
      <c r="E889"/>
      <c r="L889"/>
      <c r="M889"/>
      <c r="T889"/>
      <c r="U889"/>
    </row>
    <row r="890" spans="4:21" ht="15">
      <c r="D890"/>
      <c r="E890"/>
      <c r="L890"/>
      <c r="M890"/>
      <c r="T890"/>
      <c r="U890"/>
    </row>
    <row r="891" spans="4:21" ht="15">
      <c r="D891"/>
      <c r="E891"/>
      <c r="L891"/>
      <c r="M891"/>
      <c r="T891"/>
      <c r="U891"/>
    </row>
    <row r="892" spans="4:21" ht="15">
      <c r="D892"/>
      <c r="E892"/>
      <c r="L892"/>
      <c r="M892"/>
      <c r="T892"/>
      <c r="U892"/>
    </row>
    <row r="893" spans="4:21" ht="15">
      <c r="D893"/>
      <c r="E893"/>
      <c r="L893"/>
      <c r="M893"/>
      <c r="T893"/>
      <c r="U893"/>
    </row>
    <row r="894" spans="4:21" ht="15">
      <c r="D894"/>
      <c r="E894"/>
      <c r="L894"/>
      <c r="M894"/>
      <c r="T894"/>
      <c r="U894"/>
    </row>
    <row r="895" spans="4:21" ht="15">
      <c r="D895"/>
      <c r="E895"/>
      <c r="L895"/>
      <c r="M895"/>
      <c r="T895"/>
      <c r="U895"/>
    </row>
    <row r="896" spans="4:21" ht="15">
      <c r="D896"/>
      <c r="E896"/>
      <c r="L896"/>
      <c r="M896"/>
      <c r="T896"/>
      <c r="U896"/>
    </row>
    <row r="897" spans="4:21" ht="15">
      <c r="D897"/>
      <c r="E897"/>
      <c r="L897"/>
      <c r="M897"/>
      <c r="T897"/>
      <c r="U897"/>
    </row>
    <row r="898" spans="4:21" ht="15">
      <c r="D898"/>
      <c r="E898"/>
      <c r="L898"/>
      <c r="M898"/>
      <c r="T898"/>
      <c r="U898"/>
    </row>
    <row r="899" spans="4:21" ht="15">
      <c r="D899"/>
      <c r="E899"/>
      <c r="L899"/>
      <c r="M899"/>
      <c r="T899"/>
      <c r="U899"/>
    </row>
    <row r="900" spans="4:21" ht="15">
      <c r="D900"/>
      <c r="E900"/>
      <c r="L900"/>
      <c r="M900"/>
      <c r="T900"/>
      <c r="U900"/>
    </row>
    <row r="901" spans="4:21" ht="15">
      <c r="D901"/>
      <c r="E901"/>
      <c r="L901"/>
      <c r="M901"/>
      <c r="T901"/>
      <c r="U901"/>
    </row>
    <row r="902" spans="4:21" ht="15">
      <c r="D902"/>
      <c r="E902"/>
      <c r="L902"/>
      <c r="M902"/>
      <c r="T902"/>
      <c r="U902"/>
    </row>
    <row r="903" spans="4:21" ht="15">
      <c r="D903"/>
      <c r="E903"/>
      <c r="L903"/>
      <c r="M903"/>
      <c r="T903"/>
      <c r="U903"/>
    </row>
    <row r="904" spans="4:21" ht="15">
      <c r="D904"/>
      <c r="E904"/>
      <c r="L904"/>
      <c r="M904"/>
      <c r="T904"/>
      <c r="U904"/>
    </row>
    <row r="905" spans="4:21" ht="15">
      <c r="D905"/>
      <c r="E905"/>
      <c r="L905"/>
      <c r="M905"/>
      <c r="T905"/>
      <c r="U905"/>
    </row>
    <row r="906" spans="4:21" ht="15">
      <c r="D906"/>
      <c r="E906"/>
      <c r="L906"/>
      <c r="M906"/>
      <c r="T906"/>
      <c r="U906"/>
    </row>
    <row r="907" spans="4:21" ht="15">
      <c r="D907"/>
      <c r="E907"/>
      <c r="L907"/>
      <c r="M907"/>
      <c r="T907"/>
      <c r="U907"/>
    </row>
    <row r="908" spans="4:21" ht="15">
      <c r="D908"/>
      <c r="E908"/>
      <c r="L908"/>
      <c r="M908"/>
      <c r="T908"/>
      <c r="U908"/>
    </row>
    <row r="909" spans="4:21" ht="15">
      <c r="D909"/>
      <c r="E909"/>
      <c r="L909"/>
      <c r="M909"/>
      <c r="T909"/>
      <c r="U909"/>
    </row>
    <row r="910" spans="4:21" ht="15">
      <c r="D910"/>
      <c r="E910"/>
      <c r="L910"/>
      <c r="M910"/>
      <c r="T910"/>
      <c r="U910"/>
    </row>
    <row r="911" spans="4:21" ht="15">
      <c r="D911"/>
      <c r="E911"/>
      <c r="L911"/>
      <c r="M911"/>
      <c r="T911"/>
      <c r="U911"/>
    </row>
    <row r="912" spans="4:21" ht="15">
      <c r="D912"/>
      <c r="E912"/>
      <c r="L912"/>
      <c r="M912"/>
      <c r="T912"/>
      <c r="U912"/>
    </row>
    <row r="913" spans="4:21" ht="15">
      <c r="D913"/>
      <c r="E913"/>
      <c r="L913"/>
      <c r="M913"/>
      <c r="T913"/>
      <c r="U913"/>
    </row>
    <row r="914" spans="4:21" ht="15">
      <c r="D914"/>
      <c r="E914"/>
      <c r="L914"/>
      <c r="M914"/>
      <c r="T914"/>
      <c r="U914"/>
    </row>
    <row r="915" spans="4:21" ht="15">
      <c r="D915"/>
      <c r="E915"/>
      <c r="L915"/>
      <c r="M915"/>
      <c r="T915"/>
      <c r="U915"/>
    </row>
    <row r="916" spans="4:21" ht="15">
      <c r="D916"/>
      <c r="E916"/>
      <c r="L916"/>
      <c r="M916"/>
      <c r="T916"/>
      <c r="U916"/>
    </row>
    <row r="917" spans="4:21" ht="15">
      <c r="D917"/>
      <c r="E917"/>
      <c r="L917"/>
      <c r="M917"/>
      <c r="T917"/>
      <c r="U917"/>
    </row>
    <row r="918" spans="4:21" ht="15">
      <c r="D918"/>
      <c r="E918"/>
      <c r="L918"/>
      <c r="M918"/>
      <c r="T918"/>
      <c r="U918"/>
    </row>
    <row r="919" spans="4:21" ht="15">
      <c r="D919"/>
      <c r="E919"/>
      <c r="L919"/>
      <c r="M919"/>
      <c r="T919"/>
      <c r="U919"/>
    </row>
    <row r="920" spans="4:21" ht="15">
      <c r="D920"/>
      <c r="E920"/>
      <c r="L920"/>
      <c r="M920"/>
      <c r="T920"/>
      <c r="U920"/>
    </row>
    <row r="921" spans="4:21" ht="15">
      <c r="D921"/>
      <c r="E921"/>
      <c r="L921"/>
      <c r="M921"/>
      <c r="T921"/>
      <c r="U921"/>
    </row>
    <row r="922" spans="4:21" ht="15">
      <c r="D922"/>
      <c r="E922"/>
      <c r="L922"/>
      <c r="M922"/>
      <c r="T922"/>
      <c r="U922"/>
    </row>
    <row r="923" spans="4:21" ht="15">
      <c r="D923"/>
      <c r="E923"/>
      <c r="L923"/>
      <c r="M923"/>
      <c r="T923"/>
      <c r="U923"/>
    </row>
    <row r="924" spans="4:21" ht="15">
      <c r="D924"/>
      <c r="E924"/>
      <c r="L924"/>
      <c r="M924"/>
      <c r="T924"/>
      <c r="U924"/>
    </row>
    <row r="925" spans="4:21" ht="15">
      <c r="D925"/>
      <c r="E925"/>
      <c r="L925"/>
      <c r="M925"/>
      <c r="T925"/>
      <c r="U925"/>
    </row>
    <row r="926" spans="4:21" ht="15">
      <c r="D926"/>
      <c r="E926"/>
      <c r="L926"/>
      <c r="M926"/>
      <c r="T926"/>
      <c r="U926"/>
    </row>
    <row r="927" spans="4:21" ht="15">
      <c r="D927"/>
      <c r="E927"/>
      <c r="L927"/>
      <c r="M927"/>
      <c r="T927"/>
      <c r="U927"/>
    </row>
    <row r="928" spans="4:21" ht="15">
      <c r="D928"/>
      <c r="E928"/>
      <c r="L928"/>
      <c r="M928"/>
      <c r="T928"/>
      <c r="U928"/>
    </row>
    <row r="929" spans="4:21" ht="15">
      <c r="D929"/>
      <c r="E929"/>
      <c r="L929"/>
      <c r="M929"/>
      <c r="T929"/>
      <c r="U929"/>
    </row>
    <row r="930" spans="4:21" ht="15">
      <c r="D930"/>
      <c r="E930"/>
      <c r="L930"/>
      <c r="M930"/>
      <c r="T930"/>
      <c r="U930"/>
    </row>
    <row r="931" spans="4:21" ht="15">
      <c r="D931"/>
      <c r="E931"/>
      <c r="L931"/>
      <c r="M931"/>
      <c r="T931"/>
      <c r="U931"/>
    </row>
    <row r="932" spans="4:21" ht="15">
      <c r="D932"/>
      <c r="E932"/>
      <c r="L932"/>
      <c r="M932"/>
      <c r="T932"/>
      <c r="U932"/>
    </row>
    <row r="933" spans="4:21" ht="15">
      <c r="D933"/>
      <c r="E933"/>
      <c r="L933"/>
      <c r="M933"/>
      <c r="T933"/>
      <c r="U933"/>
    </row>
    <row r="934" spans="4:21" ht="15">
      <c r="D934"/>
      <c r="E934"/>
      <c r="L934"/>
      <c r="M934"/>
      <c r="T934"/>
      <c r="U934"/>
    </row>
    <row r="935" spans="4:21" ht="15">
      <c r="D935"/>
      <c r="E935"/>
      <c r="L935"/>
      <c r="M935"/>
      <c r="T935"/>
      <c r="U935"/>
    </row>
    <row r="936" spans="4:21" ht="15">
      <c r="D936"/>
      <c r="E936"/>
      <c r="L936"/>
      <c r="M936"/>
      <c r="T936"/>
      <c r="U936"/>
    </row>
    <row r="937" spans="4:21" ht="15">
      <c r="D937"/>
      <c r="E937"/>
      <c r="L937"/>
      <c r="M937"/>
      <c r="T937"/>
      <c r="U937"/>
    </row>
    <row r="938" spans="4:21" ht="15">
      <c r="D938"/>
      <c r="E938"/>
      <c r="L938"/>
      <c r="M938"/>
      <c r="T938"/>
      <c r="U938"/>
    </row>
    <row r="939" spans="4:21" ht="15">
      <c r="D939"/>
      <c r="E939"/>
      <c r="L939"/>
      <c r="M939"/>
      <c r="T939"/>
      <c r="U939"/>
    </row>
    <row r="940" spans="4:21" ht="15">
      <c r="D940"/>
      <c r="E940"/>
      <c r="L940"/>
      <c r="M940"/>
      <c r="T940"/>
      <c r="U940"/>
    </row>
    <row r="941" spans="4:21" ht="15">
      <c r="D941"/>
      <c r="E941"/>
      <c r="L941"/>
      <c r="M941"/>
      <c r="T941"/>
      <c r="U941"/>
    </row>
    <row r="942" spans="4:21" ht="15">
      <c r="D942"/>
      <c r="E942"/>
      <c r="L942"/>
      <c r="M942"/>
      <c r="T942"/>
      <c r="U942"/>
    </row>
    <row r="943" spans="4:21" ht="15">
      <c r="D943"/>
      <c r="E943"/>
      <c r="L943"/>
      <c r="M943"/>
      <c r="T943"/>
      <c r="U943"/>
    </row>
    <row r="944" spans="4:21" ht="15">
      <c r="D944"/>
      <c r="E944"/>
      <c r="L944"/>
      <c r="M944"/>
      <c r="T944"/>
      <c r="U944"/>
    </row>
    <row r="945" spans="4:21" ht="15">
      <c r="D945"/>
      <c r="E945"/>
      <c r="L945"/>
      <c r="M945"/>
      <c r="T945"/>
      <c r="U945"/>
    </row>
    <row r="946" spans="4:21" ht="15">
      <c r="D946"/>
      <c r="E946"/>
      <c r="L946"/>
      <c r="M946"/>
      <c r="T946"/>
      <c r="U946"/>
    </row>
    <row r="947" spans="4:21" ht="15">
      <c r="D947"/>
      <c r="E947"/>
      <c r="L947"/>
      <c r="M947"/>
      <c r="T947"/>
      <c r="U947"/>
    </row>
    <row r="948" spans="4:21" ht="15">
      <c r="D948"/>
      <c r="E948"/>
      <c r="L948"/>
      <c r="M948"/>
      <c r="T948"/>
      <c r="U948"/>
    </row>
    <row r="949" spans="4:21" ht="15">
      <c r="D949"/>
      <c r="E949"/>
      <c r="L949"/>
      <c r="M949"/>
      <c r="T949"/>
      <c r="U949"/>
    </row>
    <row r="950" spans="4:21" ht="15">
      <c r="D950"/>
      <c r="E950"/>
      <c r="L950"/>
      <c r="M950"/>
      <c r="T950"/>
      <c r="U950"/>
    </row>
    <row r="951" spans="4:21" ht="15">
      <c r="D951"/>
      <c r="E951"/>
      <c r="L951"/>
      <c r="M951"/>
      <c r="T951"/>
      <c r="U951"/>
    </row>
    <row r="952" spans="4:21" ht="15">
      <c r="D952"/>
      <c r="E952"/>
      <c r="L952"/>
      <c r="M952"/>
      <c r="T952"/>
      <c r="U952"/>
    </row>
    <row r="953" spans="4:21" ht="15">
      <c r="D953"/>
      <c r="E953"/>
      <c r="L953"/>
      <c r="M953"/>
      <c r="T953"/>
      <c r="U953"/>
    </row>
    <row r="954" spans="4:21" ht="15">
      <c r="D954"/>
      <c r="E954"/>
      <c r="L954"/>
      <c r="M954"/>
      <c r="T954"/>
      <c r="U954"/>
    </row>
    <row r="955" spans="4:21" ht="15">
      <c r="D955"/>
      <c r="E955"/>
      <c r="L955"/>
      <c r="M955"/>
      <c r="T955"/>
      <c r="U955"/>
    </row>
    <row r="956" spans="4:21" ht="15">
      <c r="D956"/>
      <c r="E956"/>
      <c r="L956"/>
      <c r="M956"/>
      <c r="T956"/>
      <c r="U956"/>
    </row>
    <row r="957" spans="4:21" ht="15">
      <c r="D957"/>
      <c r="E957"/>
      <c r="L957"/>
      <c r="M957"/>
      <c r="T957"/>
      <c r="U957"/>
    </row>
    <row r="958" spans="4:21" ht="15">
      <c r="D958"/>
      <c r="E958"/>
      <c r="L958"/>
      <c r="M958"/>
      <c r="T958"/>
      <c r="U958"/>
    </row>
    <row r="959" spans="4:21" ht="15">
      <c r="D959"/>
      <c r="E959"/>
      <c r="L959"/>
      <c r="M959"/>
      <c r="T959"/>
      <c r="U959"/>
    </row>
    <row r="960" spans="4:21" ht="15">
      <c r="D960"/>
      <c r="E960"/>
      <c r="L960"/>
      <c r="M960"/>
      <c r="T960"/>
      <c r="U960"/>
    </row>
    <row r="961" spans="4:21" ht="15">
      <c r="D961"/>
      <c r="E961"/>
      <c r="L961"/>
      <c r="M961"/>
      <c r="T961"/>
      <c r="U961"/>
    </row>
    <row r="962" spans="4:21" ht="15">
      <c r="D962"/>
      <c r="E962"/>
      <c r="L962"/>
      <c r="M962"/>
      <c r="T962"/>
      <c r="U962"/>
    </row>
    <row r="963" spans="4:21" ht="15">
      <c r="D963"/>
      <c r="E963"/>
      <c r="L963"/>
      <c r="M963"/>
      <c r="T963"/>
      <c r="U963"/>
    </row>
    <row r="964" spans="4:21" ht="15">
      <c r="D964"/>
      <c r="E964"/>
      <c r="L964"/>
      <c r="M964"/>
      <c r="T964"/>
      <c r="U964"/>
    </row>
    <row r="965" spans="4:21" ht="15">
      <c r="D965"/>
      <c r="E965"/>
      <c r="L965"/>
      <c r="M965"/>
      <c r="T965"/>
      <c r="U965"/>
    </row>
    <row r="966" spans="4:21" ht="15">
      <c r="D966"/>
      <c r="E966"/>
      <c r="L966"/>
      <c r="M966"/>
      <c r="T966"/>
      <c r="U966"/>
    </row>
    <row r="967" spans="4:21" ht="15">
      <c r="D967"/>
      <c r="E967"/>
      <c r="L967"/>
      <c r="M967"/>
      <c r="T967"/>
      <c r="U967"/>
    </row>
    <row r="968" spans="4:21" ht="15">
      <c r="D968"/>
      <c r="E968"/>
      <c r="L968"/>
      <c r="M968"/>
      <c r="T968"/>
      <c r="U968"/>
    </row>
    <row r="969" spans="4:21" ht="15">
      <c r="D969"/>
      <c r="E969"/>
      <c r="L969"/>
      <c r="M969"/>
      <c r="T969"/>
      <c r="U969"/>
    </row>
    <row r="970" spans="4:21" ht="15">
      <c r="D970"/>
      <c r="E970"/>
      <c r="L970"/>
      <c r="M970"/>
      <c r="T970"/>
      <c r="U970"/>
    </row>
    <row r="971" spans="4:21" ht="15">
      <c r="D971"/>
      <c r="E971"/>
      <c r="L971"/>
      <c r="M971"/>
      <c r="T971"/>
      <c r="U971"/>
    </row>
    <row r="972" spans="4:21" ht="15">
      <c r="D972"/>
      <c r="E972"/>
      <c r="L972"/>
      <c r="M972"/>
      <c r="T972"/>
      <c r="U972"/>
    </row>
    <row r="973" spans="4:21" ht="15">
      <c r="D973"/>
      <c r="E973"/>
      <c r="L973"/>
      <c r="M973"/>
      <c r="T973"/>
      <c r="U973"/>
    </row>
    <row r="974" spans="4:21" ht="15">
      <c r="D974"/>
      <c r="E974"/>
      <c r="L974"/>
      <c r="M974"/>
      <c r="T974"/>
      <c r="U974"/>
    </row>
    <row r="975" spans="4:21" ht="15">
      <c r="D975"/>
      <c r="E975"/>
      <c r="L975"/>
      <c r="M975"/>
      <c r="T975"/>
      <c r="U975"/>
    </row>
    <row r="976" spans="4:21" ht="15">
      <c r="D976"/>
      <c r="E976"/>
      <c r="L976"/>
      <c r="M976"/>
      <c r="T976"/>
      <c r="U976"/>
    </row>
    <row r="977" spans="4:21" ht="15">
      <c r="D977"/>
      <c r="E977"/>
      <c r="L977"/>
      <c r="M977"/>
      <c r="T977"/>
      <c r="U977"/>
    </row>
    <row r="978" spans="4:21" ht="15">
      <c r="D978"/>
      <c r="E978"/>
      <c r="L978"/>
      <c r="M978"/>
      <c r="T978"/>
      <c r="U978"/>
    </row>
    <row r="979" spans="4:21" ht="15">
      <c r="D979"/>
      <c r="E979"/>
      <c r="L979"/>
      <c r="M979"/>
      <c r="T979"/>
      <c r="U979"/>
    </row>
    <row r="980" spans="4:21" ht="15">
      <c r="D980"/>
      <c r="E980"/>
      <c r="L980"/>
      <c r="M980"/>
      <c r="T980"/>
      <c r="U980"/>
    </row>
    <row r="981" spans="4:21" ht="15">
      <c r="D981"/>
      <c r="E981"/>
      <c r="L981"/>
      <c r="M981"/>
      <c r="T981"/>
      <c r="U981"/>
    </row>
    <row r="982" spans="4:21" ht="15">
      <c r="D982"/>
      <c r="E982"/>
      <c r="L982"/>
      <c r="M982"/>
      <c r="T982"/>
      <c r="U982"/>
    </row>
    <row r="983" spans="4:21" ht="15">
      <c r="D983"/>
      <c r="E983"/>
      <c r="L983"/>
      <c r="M983"/>
      <c r="T983"/>
      <c r="U983"/>
    </row>
    <row r="984" spans="4:21" ht="15">
      <c r="D984"/>
      <c r="E984"/>
      <c r="L984"/>
      <c r="M984"/>
      <c r="T984"/>
      <c r="U984"/>
    </row>
    <row r="985" spans="4:21" ht="15">
      <c r="D985"/>
      <c r="E985"/>
      <c r="L985"/>
      <c r="M985"/>
      <c r="T985"/>
      <c r="U985"/>
    </row>
    <row r="986" spans="4:21" ht="15">
      <c r="D986"/>
      <c r="E986"/>
      <c r="L986"/>
      <c r="M986"/>
      <c r="T986"/>
      <c r="U986"/>
    </row>
    <row r="987" spans="4:21" ht="15">
      <c r="D987"/>
      <c r="E987"/>
      <c r="L987"/>
      <c r="M987"/>
      <c r="T987"/>
      <c r="U987"/>
    </row>
    <row r="988" spans="4:21" ht="15">
      <c r="D988"/>
      <c r="E988"/>
      <c r="L988"/>
      <c r="M988"/>
      <c r="T988"/>
      <c r="U988"/>
    </row>
    <row r="989" spans="4:21" ht="15">
      <c r="D989"/>
      <c r="E989"/>
      <c r="L989"/>
      <c r="M989"/>
      <c r="T989"/>
      <c r="U989"/>
    </row>
    <row r="990" spans="4:21" ht="15">
      <c r="D990"/>
      <c r="E990"/>
      <c r="L990"/>
      <c r="M990"/>
      <c r="T990"/>
      <c r="U990"/>
    </row>
    <row r="991" spans="4:21" ht="15">
      <c r="D991"/>
      <c r="E991"/>
      <c r="L991"/>
      <c r="M991"/>
      <c r="T991"/>
      <c r="U991"/>
    </row>
    <row r="992" spans="4:21" ht="15">
      <c r="D992"/>
      <c r="E992"/>
      <c r="L992"/>
      <c r="M992"/>
      <c r="T992"/>
      <c r="U992"/>
    </row>
    <row r="993" spans="4:21" ht="15">
      <c r="D993"/>
      <c r="E993"/>
      <c r="L993"/>
      <c r="M993"/>
      <c r="T993"/>
      <c r="U993"/>
    </row>
    <row r="994" spans="4:21" ht="15">
      <c r="D994"/>
      <c r="E994"/>
      <c r="L994"/>
      <c r="M994"/>
      <c r="T994"/>
      <c r="U994"/>
    </row>
    <row r="995" spans="4:21" ht="15">
      <c r="D995"/>
      <c r="E995"/>
      <c r="L995"/>
      <c r="M995"/>
      <c r="T995"/>
      <c r="U995"/>
    </row>
    <row r="996" spans="4:21" ht="15">
      <c r="D996"/>
      <c r="E996"/>
      <c r="L996"/>
      <c r="M996"/>
      <c r="T996"/>
      <c r="U996"/>
    </row>
    <row r="997" spans="4:21" ht="15">
      <c r="D997"/>
      <c r="E997"/>
      <c r="L997"/>
      <c r="M997"/>
      <c r="T997"/>
      <c r="U997"/>
    </row>
    <row r="998" spans="4:21" ht="15">
      <c r="D998"/>
      <c r="E998"/>
      <c r="L998"/>
      <c r="M998"/>
      <c r="T998"/>
      <c r="U998"/>
    </row>
    <row r="999" spans="4:21" ht="15">
      <c r="D999"/>
      <c r="E999"/>
      <c r="L999"/>
      <c r="M999"/>
      <c r="T999"/>
      <c r="U999"/>
    </row>
    <row r="1000" spans="4:21" ht="15">
      <c r="D1000"/>
      <c r="E1000"/>
      <c r="L1000"/>
      <c r="M1000"/>
      <c r="T1000"/>
      <c r="U1000"/>
    </row>
    <row r="1001" spans="4:21" ht="15">
      <c r="D1001"/>
      <c r="E1001"/>
      <c r="L1001"/>
      <c r="M1001"/>
      <c r="T1001"/>
      <c r="U1001"/>
    </row>
    <row r="1002" spans="4:21" ht="15">
      <c r="D1002"/>
      <c r="E1002"/>
      <c r="L1002"/>
      <c r="M1002"/>
      <c r="T1002"/>
      <c r="U1002"/>
    </row>
    <row r="1003" spans="4:21" ht="15">
      <c r="D1003"/>
      <c r="E1003"/>
      <c r="L1003"/>
      <c r="M1003"/>
      <c r="T1003"/>
      <c r="U1003"/>
    </row>
    <row r="1004" spans="4:21" ht="15">
      <c r="D1004"/>
      <c r="E1004"/>
      <c r="L1004"/>
      <c r="M1004"/>
      <c r="T1004"/>
      <c r="U1004"/>
    </row>
    <row r="1005" spans="4:21" ht="15">
      <c r="D1005"/>
      <c r="E1005"/>
      <c r="L1005"/>
      <c r="M1005"/>
      <c r="T1005"/>
      <c r="U1005"/>
    </row>
    <row r="1006" spans="4:21" ht="15">
      <c r="D1006"/>
      <c r="E1006"/>
      <c r="L1006"/>
      <c r="M1006"/>
      <c r="T1006"/>
      <c r="U1006"/>
    </row>
    <row r="1007" spans="4:21" ht="15">
      <c r="D1007"/>
      <c r="E1007"/>
      <c r="L1007"/>
      <c r="M1007"/>
      <c r="T1007"/>
      <c r="U1007"/>
    </row>
    <row r="1008" spans="4:21" ht="15">
      <c r="D1008"/>
      <c r="E1008"/>
      <c r="L1008"/>
      <c r="M1008"/>
      <c r="T1008"/>
      <c r="U1008"/>
    </row>
    <row r="1009" spans="4:21" ht="15">
      <c r="D1009"/>
      <c r="E1009"/>
      <c r="L1009"/>
      <c r="M1009"/>
      <c r="T1009"/>
      <c r="U1009"/>
    </row>
    <row r="1010" spans="4:21" ht="15">
      <c r="D1010"/>
      <c r="E1010"/>
      <c r="L1010"/>
      <c r="M1010"/>
      <c r="T1010"/>
      <c r="U1010"/>
    </row>
    <row r="1011" spans="4:21" ht="15">
      <c r="D1011"/>
      <c r="E1011"/>
      <c r="L1011"/>
      <c r="M1011"/>
      <c r="T1011"/>
      <c r="U1011"/>
    </row>
    <row r="1012" spans="4:21" ht="15">
      <c r="D1012"/>
      <c r="E1012"/>
      <c r="L1012"/>
      <c r="M1012"/>
      <c r="T1012"/>
      <c r="U1012"/>
    </row>
    <row r="1013" spans="4:21" ht="15">
      <c r="D1013"/>
      <c r="E1013"/>
      <c r="L1013"/>
      <c r="M1013"/>
      <c r="T1013"/>
      <c r="U1013"/>
    </row>
    <row r="1014" spans="4:21" ht="15">
      <c r="D1014"/>
      <c r="E1014"/>
      <c r="L1014"/>
      <c r="M1014"/>
      <c r="T1014"/>
      <c r="U1014"/>
    </row>
    <row r="1015" spans="4:21" ht="15">
      <c r="D1015"/>
      <c r="E1015"/>
      <c r="L1015"/>
      <c r="M1015"/>
      <c r="T1015"/>
      <c r="U1015"/>
    </row>
    <row r="1016" spans="4:21" ht="15">
      <c r="D1016"/>
      <c r="E1016"/>
      <c r="L1016"/>
      <c r="M1016"/>
      <c r="T1016"/>
      <c r="U1016"/>
    </row>
    <row r="1017" spans="4:21" ht="15">
      <c r="D1017"/>
      <c r="E1017"/>
      <c r="L1017"/>
      <c r="M1017"/>
      <c r="T1017"/>
      <c r="U1017"/>
    </row>
    <row r="1018" spans="4:21" ht="15">
      <c r="D1018"/>
      <c r="E1018"/>
      <c r="L1018"/>
      <c r="M1018"/>
      <c r="T1018"/>
      <c r="U1018"/>
    </row>
    <row r="1019" spans="4:21" ht="15">
      <c r="D1019"/>
      <c r="E1019"/>
      <c r="L1019"/>
      <c r="M1019"/>
      <c r="T1019"/>
      <c r="U1019"/>
    </row>
    <row r="1020" spans="4:21" ht="15">
      <c r="D1020"/>
      <c r="E1020"/>
      <c r="L1020"/>
      <c r="M1020"/>
      <c r="T1020"/>
      <c r="U1020"/>
    </row>
    <row r="1021" spans="4:21" ht="15">
      <c r="D1021"/>
      <c r="E1021"/>
      <c r="L1021"/>
      <c r="M1021"/>
      <c r="T1021"/>
      <c r="U1021"/>
    </row>
    <row r="1022" spans="4:21" ht="15">
      <c r="D1022"/>
      <c r="E1022"/>
      <c r="L1022"/>
      <c r="M1022"/>
      <c r="T1022"/>
      <c r="U1022"/>
    </row>
    <row r="1023" spans="4:21" ht="15">
      <c r="D1023"/>
      <c r="E1023"/>
      <c r="L1023"/>
      <c r="M1023"/>
      <c r="T1023"/>
      <c r="U1023"/>
    </row>
    <row r="1024" spans="4:21" ht="15">
      <c r="D1024"/>
      <c r="E1024"/>
      <c r="L1024"/>
      <c r="M1024"/>
      <c r="T1024"/>
      <c r="U1024"/>
    </row>
    <row r="1025" spans="4:21" ht="15">
      <c r="D1025"/>
      <c r="E1025"/>
      <c r="L1025"/>
      <c r="M1025"/>
      <c r="T1025"/>
      <c r="U1025"/>
    </row>
    <row r="1026" spans="4:21" ht="15">
      <c r="D1026"/>
      <c r="E1026"/>
      <c r="L1026"/>
      <c r="M1026"/>
      <c r="T1026"/>
      <c r="U1026"/>
    </row>
    <row r="1027" spans="4:21" ht="15">
      <c r="D1027"/>
      <c r="E1027"/>
      <c r="L1027"/>
      <c r="M1027"/>
      <c r="T1027"/>
      <c r="U1027"/>
    </row>
    <row r="1028" spans="4:21" ht="15">
      <c r="D1028"/>
      <c r="E1028"/>
      <c r="L1028"/>
      <c r="M1028"/>
      <c r="T1028"/>
      <c r="U1028"/>
    </row>
    <row r="1029" spans="4:21" ht="15">
      <c r="D1029"/>
      <c r="E1029"/>
      <c r="L1029"/>
      <c r="M1029"/>
      <c r="T1029"/>
      <c r="U1029"/>
    </row>
    <row r="1030" spans="4:21" ht="15">
      <c r="D1030"/>
      <c r="E1030"/>
      <c r="L1030"/>
      <c r="M1030"/>
      <c r="T1030"/>
      <c r="U1030"/>
    </row>
    <row r="1031" spans="4:21" ht="15">
      <c r="D1031"/>
      <c r="E1031"/>
      <c r="L1031"/>
      <c r="M1031"/>
      <c r="T1031"/>
      <c r="U1031"/>
    </row>
    <row r="1032" spans="4:21" ht="15">
      <c r="D1032"/>
      <c r="E1032"/>
      <c r="L1032"/>
      <c r="M1032"/>
      <c r="T1032"/>
      <c r="U1032"/>
    </row>
    <row r="1033" spans="4:21" ht="15">
      <c r="D1033"/>
      <c r="E1033"/>
      <c r="L1033"/>
      <c r="M1033"/>
      <c r="T1033"/>
      <c r="U1033"/>
    </row>
    <row r="1034" spans="4:21" ht="15">
      <c r="D1034"/>
      <c r="E1034"/>
      <c r="L1034"/>
      <c r="M1034"/>
      <c r="T1034"/>
      <c r="U1034"/>
    </row>
    <row r="1035" spans="4:21" ht="15">
      <c r="D1035"/>
      <c r="E1035"/>
      <c r="L1035"/>
      <c r="M1035"/>
      <c r="T1035"/>
      <c r="U1035"/>
    </row>
    <row r="1036" spans="4:21" ht="15">
      <c r="D1036"/>
      <c r="E1036"/>
      <c r="L1036"/>
      <c r="M1036"/>
      <c r="T1036"/>
      <c r="U1036"/>
    </row>
    <row r="1037" spans="4:21" ht="15">
      <c r="D1037"/>
      <c r="E1037"/>
      <c r="L1037"/>
      <c r="M1037"/>
      <c r="T1037"/>
      <c r="U1037"/>
    </row>
    <row r="1038" spans="4:21" ht="15">
      <c r="D1038"/>
      <c r="E1038"/>
      <c r="L1038"/>
      <c r="M1038"/>
      <c r="T1038"/>
      <c r="U1038"/>
    </row>
    <row r="1039" spans="4:21" ht="15">
      <c r="D1039"/>
      <c r="E1039"/>
      <c r="L1039"/>
      <c r="M1039"/>
      <c r="T1039"/>
      <c r="U1039"/>
    </row>
    <row r="1040" spans="4:21" ht="15">
      <c r="D1040"/>
      <c r="E1040"/>
      <c r="L1040"/>
      <c r="M1040"/>
      <c r="T1040"/>
      <c r="U1040"/>
    </row>
    <row r="1041" spans="4:21" ht="15">
      <c r="D1041"/>
      <c r="E1041"/>
      <c r="L1041"/>
      <c r="M1041"/>
      <c r="T1041"/>
      <c r="U1041"/>
    </row>
    <row r="1042" spans="4:21" ht="15">
      <c r="D1042"/>
      <c r="E1042"/>
      <c r="L1042"/>
      <c r="M1042"/>
      <c r="T1042"/>
      <c r="U1042"/>
    </row>
    <row r="1043" spans="4:21" ht="15">
      <c r="D1043"/>
      <c r="E1043"/>
      <c r="L1043"/>
      <c r="M1043"/>
      <c r="T1043"/>
      <c r="U1043"/>
    </row>
    <row r="1044" spans="4:21" ht="15">
      <c r="D1044"/>
      <c r="E1044"/>
      <c r="L1044"/>
      <c r="M1044"/>
      <c r="T1044"/>
      <c r="U1044"/>
    </row>
    <row r="1045" spans="4:21" ht="15">
      <c r="D1045"/>
      <c r="E1045"/>
      <c r="L1045"/>
      <c r="M1045"/>
      <c r="T1045"/>
      <c r="U1045"/>
    </row>
    <row r="1046" spans="4:21" ht="15">
      <c r="D1046"/>
      <c r="E1046"/>
      <c r="L1046"/>
      <c r="M1046"/>
      <c r="T1046"/>
      <c r="U1046"/>
    </row>
    <row r="1047" spans="4:21" ht="15">
      <c r="D1047"/>
      <c r="E1047"/>
      <c r="L1047"/>
      <c r="M1047"/>
      <c r="T1047"/>
      <c r="U1047"/>
    </row>
    <row r="1048" spans="4:21" ht="15">
      <c r="D1048"/>
      <c r="E1048"/>
      <c r="L1048"/>
      <c r="M1048"/>
      <c r="T1048"/>
      <c r="U1048"/>
    </row>
    <row r="1049" spans="4:21" ht="15">
      <c r="D1049"/>
      <c r="E1049"/>
      <c r="L1049"/>
      <c r="M1049"/>
      <c r="T1049"/>
      <c r="U1049"/>
    </row>
    <row r="1050" spans="4:21" ht="15">
      <c r="D1050"/>
      <c r="E1050"/>
      <c r="L1050"/>
      <c r="M1050"/>
      <c r="T1050"/>
      <c r="U1050"/>
    </row>
    <row r="1051" spans="4:21" ht="15">
      <c r="D1051"/>
      <c r="E1051"/>
      <c r="L1051"/>
      <c r="M1051"/>
      <c r="T1051"/>
      <c r="U1051"/>
    </row>
    <row r="1052" spans="4:21" ht="15">
      <c r="D1052"/>
      <c r="E1052"/>
      <c r="L1052"/>
      <c r="M1052"/>
      <c r="T1052"/>
      <c r="U1052"/>
    </row>
    <row r="1053" spans="4:21" ht="15">
      <c r="D1053"/>
      <c r="E1053"/>
      <c r="L1053"/>
      <c r="M1053"/>
      <c r="T1053"/>
      <c r="U1053"/>
    </row>
    <row r="1054" spans="4:21" ht="15">
      <c r="D1054"/>
      <c r="E1054"/>
      <c r="L1054"/>
      <c r="M1054"/>
      <c r="T1054"/>
      <c r="U1054"/>
    </row>
    <row r="1055" spans="4:21" ht="15">
      <c r="D1055"/>
      <c r="E1055"/>
      <c r="L1055"/>
      <c r="M1055"/>
      <c r="T1055"/>
      <c r="U1055"/>
    </row>
    <row r="1056" spans="4:21" ht="15">
      <c r="D1056"/>
      <c r="E1056"/>
      <c r="L1056"/>
      <c r="M1056"/>
      <c r="T1056"/>
      <c r="U1056"/>
    </row>
    <row r="1057" spans="4:21" ht="15">
      <c r="D1057"/>
      <c r="E1057"/>
      <c r="L1057"/>
      <c r="M1057"/>
      <c r="T1057"/>
      <c r="U1057"/>
    </row>
    <row r="1058" spans="4:21" ht="15">
      <c r="D1058"/>
      <c r="E1058"/>
      <c r="L1058"/>
      <c r="M1058"/>
      <c r="T1058"/>
      <c r="U1058"/>
    </row>
    <row r="1059" spans="4:21" ht="15">
      <c r="D1059"/>
      <c r="E1059"/>
      <c r="L1059"/>
      <c r="M1059"/>
      <c r="T1059"/>
      <c r="U1059"/>
    </row>
    <row r="1060" spans="4:21" ht="15">
      <c r="D1060"/>
      <c r="E1060"/>
      <c r="L1060"/>
      <c r="M1060"/>
      <c r="T1060"/>
      <c r="U1060"/>
    </row>
    <row r="1061" spans="4:21" ht="15">
      <c r="D1061"/>
      <c r="E1061"/>
      <c r="L1061"/>
      <c r="M1061"/>
      <c r="T1061"/>
      <c r="U1061"/>
    </row>
    <row r="1062" spans="4:21" ht="15">
      <c r="D1062"/>
      <c r="E1062"/>
      <c r="L1062"/>
      <c r="M1062"/>
      <c r="T1062"/>
      <c r="U1062"/>
    </row>
    <row r="1063" spans="4:21" ht="15">
      <c r="D1063"/>
      <c r="E1063"/>
      <c r="L1063"/>
      <c r="M1063"/>
      <c r="T1063"/>
      <c r="U1063"/>
    </row>
    <row r="1064" spans="4:21" ht="15">
      <c r="D1064"/>
      <c r="E1064"/>
      <c r="L1064"/>
      <c r="M1064"/>
      <c r="T1064"/>
      <c r="U1064"/>
    </row>
    <row r="1065" spans="4:21" ht="15">
      <c r="D1065"/>
      <c r="E1065"/>
      <c r="L1065"/>
      <c r="M1065"/>
      <c r="T1065"/>
      <c r="U1065"/>
    </row>
    <row r="1066" spans="4:21" ht="15">
      <c r="D1066"/>
      <c r="E1066"/>
      <c r="L1066"/>
      <c r="M1066"/>
      <c r="T1066"/>
      <c r="U1066"/>
    </row>
    <row r="1067" spans="4:21" ht="15">
      <c r="D1067"/>
      <c r="E1067"/>
      <c r="L1067"/>
      <c r="M1067"/>
      <c r="T1067"/>
      <c r="U1067"/>
    </row>
    <row r="1068" spans="4:21" ht="15">
      <c r="D1068"/>
      <c r="E1068"/>
      <c r="L1068"/>
      <c r="M1068"/>
      <c r="T1068"/>
      <c r="U1068"/>
    </row>
    <row r="1069" spans="4:21" ht="15">
      <c r="D1069"/>
      <c r="E1069"/>
      <c r="L1069"/>
      <c r="M1069"/>
      <c r="T1069"/>
      <c r="U1069"/>
    </row>
    <row r="1070" spans="4:21" ht="15">
      <c r="D1070"/>
      <c r="E1070"/>
      <c r="L1070"/>
      <c r="M1070"/>
      <c r="T1070"/>
      <c r="U1070"/>
    </row>
    <row r="1071" spans="4:21" ht="15">
      <c r="D1071"/>
      <c r="E1071"/>
      <c r="L1071"/>
      <c r="M1071"/>
      <c r="T1071"/>
      <c r="U1071"/>
    </row>
    <row r="1072" spans="4:21" ht="15">
      <c r="D1072"/>
      <c r="E1072"/>
      <c r="L1072"/>
      <c r="M1072"/>
      <c r="T1072"/>
      <c r="U1072"/>
    </row>
    <row r="1073" spans="4:21" ht="15">
      <c r="D1073"/>
      <c r="E1073"/>
      <c r="L1073"/>
      <c r="M1073"/>
      <c r="T1073"/>
      <c r="U1073"/>
    </row>
    <row r="1074" spans="4:21" ht="15">
      <c r="D1074"/>
      <c r="E1074"/>
      <c r="L1074"/>
      <c r="M1074"/>
      <c r="T1074"/>
      <c r="U1074"/>
    </row>
    <row r="1075" spans="4:21" ht="15">
      <c r="D1075"/>
      <c r="E1075"/>
      <c r="L1075"/>
      <c r="M1075"/>
      <c r="T1075"/>
      <c r="U1075"/>
    </row>
    <row r="1076" spans="4:21" ht="15">
      <c r="D1076"/>
      <c r="E1076"/>
      <c r="L1076"/>
      <c r="M1076"/>
      <c r="T1076"/>
      <c r="U1076"/>
    </row>
    <row r="1077" spans="4:21" ht="15">
      <c r="D1077"/>
      <c r="E1077"/>
      <c r="L1077"/>
      <c r="M1077"/>
      <c r="T1077"/>
      <c r="U1077"/>
    </row>
    <row r="1078" spans="4:21" ht="15">
      <c r="D1078"/>
      <c r="E1078"/>
      <c r="L1078"/>
      <c r="M1078"/>
      <c r="T1078"/>
      <c r="U1078"/>
    </row>
    <row r="1079" spans="4:21" ht="15">
      <c r="D1079"/>
      <c r="E1079"/>
      <c r="L1079"/>
      <c r="M1079"/>
      <c r="T1079"/>
      <c r="U1079"/>
    </row>
    <row r="1080" spans="4:21" ht="15">
      <c r="D1080"/>
      <c r="E1080"/>
      <c r="L1080"/>
      <c r="M1080"/>
      <c r="T1080"/>
      <c r="U1080"/>
    </row>
    <row r="1081" spans="4:21" ht="15">
      <c r="D1081"/>
      <c r="E1081"/>
      <c r="L1081"/>
      <c r="M1081"/>
      <c r="T1081"/>
      <c r="U1081"/>
    </row>
    <row r="1082" spans="4:21" ht="15">
      <c r="D1082"/>
      <c r="E1082"/>
      <c r="L1082"/>
      <c r="M1082"/>
      <c r="T1082"/>
      <c r="U1082"/>
    </row>
    <row r="1083" spans="4:21" ht="15">
      <c r="D1083"/>
      <c r="E1083"/>
      <c r="L1083"/>
      <c r="M1083"/>
      <c r="T1083"/>
      <c r="U1083"/>
    </row>
    <row r="1084" spans="4:21" ht="15">
      <c r="D1084"/>
      <c r="E1084"/>
      <c r="L1084"/>
      <c r="M1084"/>
      <c r="T1084"/>
      <c r="U1084"/>
    </row>
    <row r="1085" spans="4:21" ht="15">
      <c r="D1085"/>
      <c r="E1085"/>
      <c r="L1085"/>
      <c r="M1085"/>
      <c r="T1085"/>
      <c r="U1085"/>
    </row>
    <row r="1086" spans="4:21" ht="15">
      <c r="D1086"/>
      <c r="E1086"/>
      <c r="L1086"/>
      <c r="M1086"/>
      <c r="T1086"/>
      <c r="U1086"/>
    </row>
    <row r="1087" spans="4:21" ht="15">
      <c r="D1087"/>
      <c r="E1087"/>
      <c r="L1087"/>
      <c r="M1087"/>
      <c r="T1087"/>
      <c r="U1087"/>
    </row>
    <row r="1088" spans="4:21" ht="15">
      <c r="D1088"/>
      <c r="E1088"/>
      <c r="L1088"/>
      <c r="M1088"/>
      <c r="T1088"/>
      <c r="U1088"/>
    </row>
    <row r="1089" spans="4:21" ht="15">
      <c r="D1089"/>
      <c r="E1089"/>
      <c r="L1089"/>
      <c r="M1089"/>
      <c r="T1089"/>
      <c r="U1089"/>
    </row>
    <row r="1090" spans="4:21" ht="15">
      <c r="D1090"/>
      <c r="E1090"/>
      <c r="L1090"/>
      <c r="M1090"/>
      <c r="T1090"/>
      <c r="U1090"/>
    </row>
    <row r="1091" spans="4:21" ht="15">
      <c r="D1091"/>
      <c r="E1091"/>
      <c r="L1091"/>
      <c r="M1091"/>
      <c r="T1091"/>
      <c r="U1091"/>
    </row>
    <row r="1092" spans="4:21" ht="15">
      <c r="D1092"/>
      <c r="E1092"/>
      <c r="L1092"/>
      <c r="M1092"/>
      <c r="T1092"/>
      <c r="U1092"/>
    </row>
    <row r="1093" spans="4:21" ht="15">
      <c r="D1093"/>
      <c r="E1093"/>
      <c r="L1093"/>
      <c r="M1093"/>
      <c r="T1093"/>
      <c r="U1093"/>
    </row>
    <row r="1094" spans="4:21" ht="15">
      <c r="D1094"/>
      <c r="E1094"/>
      <c r="L1094"/>
      <c r="M1094"/>
      <c r="T1094"/>
      <c r="U1094"/>
    </row>
    <row r="1095" spans="4:21" ht="15">
      <c r="D1095"/>
      <c r="E1095"/>
      <c r="L1095"/>
      <c r="M1095"/>
      <c r="T1095"/>
      <c r="U1095"/>
    </row>
    <row r="1096" spans="4:21" ht="15">
      <c r="D1096"/>
      <c r="E1096"/>
      <c r="L1096"/>
      <c r="M1096"/>
      <c r="T1096"/>
      <c r="U1096"/>
    </row>
    <row r="1097" spans="4:21" ht="15">
      <c r="D1097"/>
      <c r="E1097"/>
      <c r="L1097"/>
      <c r="M1097"/>
      <c r="T1097"/>
      <c r="U1097"/>
    </row>
    <row r="1098" spans="4:21" ht="15">
      <c r="D1098"/>
      <c r="E1098"/>
      <c r="L1098"/>
      <c r="M1098"/>
      <c r="T1098"/>
      <c r="U1098"/>
    </row>
    <row r="1099" spans="4:21" ht="15">
      <c r="D1099"/>
      <c r="E1099"/>
      <c r="L1099"/>
      <c r="M1099"/>
      <c r="T1099"/>
      <c r="U1099"/>
    </row>
    <row r="1100" spans="4:21" ht="15">
      <c r="D1100"/>
      <c r="E1100"/>
      <c r="L1100"/>
      <c r="M1100"/>
      <c r="T1100"/>
      <c r="U1100"/>
    </row>
    <row r="1101" spans="4:21" ht="15">
      <c r="D1101"/>
      <c r="E1101"/>
      <c r="L1101"/>
      <c r="M1101"/>
      <c r="T1101"/>
      <c r="U1101"/>
    </row>
  </sheetData>
  <sheetProtection sheet="1" objects="1" scenarios="1"/>
  <mergeCells count="1">
    <mergeCell ref="B37:G37"/>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7.xml><?xml version="1.0" encoding="utf-8"?>
<worksheet xmlns="http://schemas.openxmlformats.org/spreadsheetml/2006/main" xmlns:r="http://schemas.openxmlformats.org/officeDocument/2006/relationships">
  <sheetPr codeName="Sheet14"/>
  <dimension ref="A1:BV1098"/>
  <sheetViews>
    <sheetView zoomScale="75" zoomScaleNormal="75" workbookViewId="0" topLeftCell="A1">
      <pane ySplit="3" topLeftCell="BM44" activePane="bottomLeft" state="frozen"/>
      <selection pane="topLeft" activeCell="A1" sqref="A1"/>
      <selection pane="bottomLeft" activeCell="E62" sqref="E62"/>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4.7773437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thickBot="1">
      <c r="A1" s="25">
        <v>1</v>
      </c>
      <c r="B1" s="41" t="s">
        <v>503</v>
      </c>
      <c r="C1" s="46"/>
      <c r="D1" s="256"/>
      <c r="E1" s="257" t="s">
        <v>504</v>
      </c>
      <c r="F1" s="199">
        <v>1</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17" s="80" customFormat="1" ht="4.5" customHeight="1" thickBot="1">
      <c r="B2" s="81"/>
      <c r="C2" s="82"/>
      <c r="D2" s="83"/>
      <c r="E2" s="83"/>
      <c r="F2" s="83"/>
      <c r="G2" s="84"/>
      <c r="I2"/>
      <c r="J2"/>
      <c r="K2"/>
      <c r="L2"/>
      <c r="M2"/>
      <c r="N2"/>
      <c r="O2"/>
      <c r="P2"/>
      <c r="Q2"/>
    </row>
    <row r="3" spans="1:74" s="24" customFormat="1" ht="33" customHeight="1" thickTop="1">
      <c r="A3" s="39"/>
      <c r="B3" s="62" t="s">
        <v>35</v>
      </c>
      <c r="C3" s="63" t="s">
        <v>36</v>
      </c>
      <c r="D3" s="64" t="s">
        <v>37</v>
      </c>
      <c r="E3" s="64" t="s">
        <v>333</v>
      </c>
      <c r="F3" s="206" t="s">
        <v>3</v>
      </c>
      <c r="G3" s="63"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4.75" customHeight="1">
      <c r="A4" s="12" t="s">
        <v>39</v>
      </c>
      <c r="B4" s="12" t="s">
        <v>144</v>
      </c>
      <c r="C4" s="43"/>
      <c r="D4" s="12"/>
      <c r="E4" s="12"/>
      <c r="F4" s="29"/>
      <c r="G4" s="11"/>
      <c r="K4"/>
      <c r="L4"/>
      <c r="M4"/>
      <c r="S4"/>
      <c r="T4"/>
      <c r="U4"/>
    </row>
    <row r="5" spans="1:21" ht="15">
      <c r="A5" s="12"/>
      <c r="B5" s="12" t="s">
        <v>146</v>
      </c>
      <c r="C5" s="43" t="s">
        <v>44</v>
      </c>
      <c r="D5" s="12"/>
      <c r="E5" s="12" t="e">
        <f>NA()</f>
        <v>#N/A</v>
      </c>
      <c r="F5" s="29">
        <f>IF(ISNA(E5),0,INDEX(IF(UPPER(RIGHT(E5,1))=Low,UnitCostLow,IF(UPPER(RIGHT(E5,1))=High,UnitCostHigh,UnitCostSpecified)),MATCH(UPPER(LEFT(E5,LEN(E5)-1)),CostCode,0)))</f>
        <v>0</v>
      </c>
      <c r="G5" s="11">
        <f>F5*D5</f>
        <v>0</v>
      </c>
      <c r="K5"/>
      <c r="L5"/>
      <c r="M5"/>
      <c r="S5"/>
      <c r="T5"/>
      <c r="U5"/>
    </row>
    <row r="6" spans="1:21" ht="15">
      <c r="A6" s="12" t="s">
        <v>0</v>
      </c>
      <c r="B6" s="12" t="s">
        <v>147</v>
      </c>
      <c r="C6" s="43" t="s">
        <v>44</v>
      </c>
      <c r="D6" s="12">
        <v>50</v>
      </c>
      <c r="E6" s="12" t="e">
        <f>NA()</f>
        <v>#N/A</v>
      </c>
      <c r="F6" s="29">
        <v>100</v>
      </c>
      <c r="G6" s="11">
        <f>F6*D6</f>
        <v>5000</v>
      </c>
      <c r="K6"/>
      <c r="L6"/>
      <c r="M6"/>
      <c r="S6"/>
      <c r="T6"/>
      <c r="U6"/>
    </row>
    <row r="7" spans="1:21" ht="15">
      <c r="A7" s="12" t="s">
        <v>0</v>
      </c>
      <c r="B7" s="12" t="s">
        <v>50</v>
      </c>
      <c r="C7" s="43" t="s">
        <v>44</v>
      </c>
      <c r="D7" s="12"/>
      <c r="E7" s="12" t="e">
        <f>NA()</f>
        <v>#N/A</v>
      </c>
      <c r="F7" s="29">
        <f>IF(ISNA(E7),0,INDEX(IF(UPPER(RIGHT(E7,1))=Low,UnitCostLow,IF(UPPER(RIGHT(E7,1))=High,UnitCostHigh,UnitCostSpecified)),MATCH(UPPER(LEFT(E7,LEN(E7)-1)),CostCode,0)))</f>
        <v>0</v>
      </c>
      <c r="G7" s="11">
        <f>F7*D7</f>
        <v>0</v>
      </c>
      <c r="K7"/>
      <c r="L7"/>
      <c r="M7"/>
      <c r="S7"/>
      <c r="T7"/>
      <c r="U7"/>
    </row>
    <row r="8" spans="1:21" ht="24.75" customHeight="1">
      <c r="A8" s="12" t="s">
        <v>51</v>
      </c>
      <c r="B8" s="12" t="s">
        <v>148</v>
      </c>
      <c r="C8" s="43"/>
      <c r="D8" s="12"/>
      <c r="E8" s="12"/>
      <c r="F8" s="29"/>
      <c r="G8" s="11"/>
      <c r="K8"/>
      <c r="L8"/>
      <c r="M8"/>
      <c r="S8"/>
      <c r="T8"/>
      <c r="U8"/>
    </row>
    <row r="9" spans="1:21" ht="15">
      <c r="A9" s="12" t="s">
        <v>0</v>
      </c>
      <c r="B9" s="12" t="s">
        <v>146</v>
      </c>
      <c r="C9" s="43" t="s">
        <v>44</v>
      </c>
      <c r="D9" s="12"/>
      <c r="E9" s="12" t="e">
        <f>NA()</f>
        <v>#N/A</v>
      </c>
      <c r="F9" s="29">
        <f>IF(ISNA(E9),0,INDEX(IF(UPPER(RIGHT(E9,1))=Low,UnitCostLow,IF(UPPER(RIGHT(E9,1))=High,UnitCostHigh,UnitCostSpecified)),MATCH(UPPER(LEFT(E9,LEN(E9)-1)),CostCode,0)))</f>
        <v>0</v>
      </c>
      <c r="G9" s="11">
        <f>F9*D9</f>
        <v>0</v>
      </c>
      <c r="K9"/>
      <c r="L9"/>
      <c r="M9"/>
      <c r="S9"/>
      <c r="T9"/>
      <c r="U9"/>
    </row>
    <row r="10" spans="1:21" ht="15">
      <c r="A10" s="12" t="s">
        <v>0</v>
      </c>
      <c r="B10" s="12" t="s">
        <v>147</v>
      </c>
      <c r="C10" s="43" t="s">
        <v>44</v>
      </c>
      <c r="D10" s="12"/>
      <c r="E10" s="12" t="e">
        <f>NA()</f>
        <v>#N/A</v>
      </c>
      <c r="F10" s="29">
        <f>IF(ISNA(E10),0,INDEX(IF(UPPER(RIGHT(E10,1))=Low,UnitCostLow,IF(UPPER(RIGHT(E10,1))=High,UnitCostHigh,UnitCostSpecified)),MATCH(UPPER(LEFT(E10,LEN(E10)-1)),CostCode,0)))</f>
        <v>0</v>
      </c>
      <c r="G10" s="11">
        <f>F10*D10</f>
        <v>0</v>
      </c>
      <c r="K10"/>
      <c r="L10"/>
      <c r="M10"/>
      <c r="S10"/>
      <c r="T10"/>
      <c r="U10"/>
    </row>
    <row r="11" spans="1:21" ht="15">
      <c r="A11" s="12" t="s">
        <v>0</v>
      </c>
      <c r="B11" s="12" t="s">
        <v>50</v>
      </c>
      <c r="C11" s="43" t="s">
        <v>44</v>
      </c>
      <c r="D11" s="12"/>
      <c r="E11" s="12" t="e">
        <f>NA()</f>
        <v>#N/A</v>
      </c>
      <c r="F11" s="29">
        <f>IF(ISNA(E11),0,INDEX(IF(UPPER(RIGHT(E11,1))=Low,UnitCostLow,IF(UPPER(RIGHT(E11,1))=High,UnitCostHigh,UnitCostSpecified)),MATCH(UPPER(LEFT(E11,LEN(E11)-1)),CostCode,0)))</f>
        <v>0</v>
      </c>
      <c r="G11" s="11">
        <f>F11*D11</f>
        <v>0</v>
      </c>
      <c r="K11"/>
      <c r="L11"/>
      <c r="M11"/>
      <c r="S11"/>
      <c r="T11"/>
      <c r="U11"/>
    </row>
    <row r="12" spans="1:21" ht="26.25" customHeight="1">
      <c r="A12" s="12" t="s">
        <v>62</v>
      </c>
      <c r="B12" s="12" t="s">
        <v>149</v>
      </c>
      <c r="C12" s="43"/>
      <c r="D12" s="12"/>
      <c r="E12" s="12"/>
      <c r="F12" s="29"/>
      <c r="G12" s="11"/>
      <c r="K12"/>
      <c r="L12"/>
      <c r="M12"/>
      <c r="S12"/>
      <c r="T12"/>
      <c r="U12"/>
    </row>
    <row r="13" spans="1:21" ht="15">
      <c r="A13" s="12" t="s">
        <v>0</v>
      </c>
      <c r="B13" s="12" t="s">
        <v>150</v>
      </c>
      <c r="C13" s="43" t="s">
        <v>44</v>
      </c>
      <c r="D13" s="12"/>
      <c r="E13" s="12" t="e">
        <f>NA()</f>
        <v>#N/A</v>
      </c>
      <c r="F13" s="29">
        <f>IF(ISNA(E13),0,INDEX(IF(UPPER(RIGHT(E13,1))=Low,UnitCostLow,IF(UPPER(RIGHT(E13,1))=High,UnitCostHigh,UnitCostSpecified)),MATCH(UPPER(LEFT(E13,LEN(E13)-1)),CostCode,0)))</f>
        <v>0</v>
      </c>
      <c r="G13" s="11">
        <f>F13*D13</f>
        <v>0</v>
      </c>
      <c r="K13"/>
      <c r="L13"/>
      <c r="M13"/>
      <c r="S13"/>
      <c r="T13"/>
      <c r="U13"/>
    </row>
    <row r="14" spans="1:21" ht="15">
      <c r="A14" s="12" t="s">
        <v>0</v>
      </c>
      <c r="B14" s="12" t="s">
        <v>151</v>
      </c>
      <c r="C14" s="43" t="s">
        <v>44</v>
      </c>
      <c r="D14" s="12"/>
      <c r="E14" s="12" t="e">
        <f>NA()</f>
        <v>#N/A</v>
      </c>
      <c r="F14" s="29">
        <f>IF(ISNA(E14),0,INDEX(IF(UPPER(RIGHT(E14,1))=Low,UnitCostLow,IF(UPPER(RIGHT(E14,1))=High,UnitCostHigh,UnitCostSpecified)),MATCH(UPPER(LEFT(E14,LEN(E14)-1)),CostCode,0)))</f>
        <v>0</v>
      </c>
      <c r="G14" s="11">
        <f>F14*D14</f>
        <v>0</v>
      </c>
      <c r="K14"/>
      <c r="L14"/>
      <c r="M14"/>
      <c r="S14"/>
      <c r="T14"/>
      <c r="U14"/>
    </row>
    <row r="15" spans="1:21" ht="15">
      <c r="A15" s="12" t="s">
        <v>0</v>
      </c>
      <c r="B15" s="12" t="s">
        <v>152</v>
      </c>
      <c r="C15" s="43" t="s">
        <v>44</v>
      </c>
      <c r="D15" s="12"/>
      <c r="E15" s="12" t="e">
        <f>NA()</f>
        <v>#N/A</v>
      </c>
      <c r="F15" s="29">
        <f>IF(ISNA(E15),0,INDEX(IF(UPPER(RIGHT(E15,1))=Low,UnitCostLow,IF(UPPER(RIGHT(E15,1))=High,UnitCostHigh,UnitCostSpecified)),MATCH(UPPER(LEFT(E15,LEN(E15)-1)),CostCode,0)))</f>
        <v>0</v>
      </c>
      <c r="G15" s="11">
        <f>F15*D15</f>
        <v>0</v>
      </c>
      <c r="K15"/>
      <c r="L15"/>
      <c r="M15"/>
      <c r="S15"/>
      <c r="T15"/>
      <c r="U15"/>
    </row>
    <row r="16" spans="1:21" ht="15">
      <c r="A16" s="12" t="s">
        <v>0</v>
      </c>
      <c r="B16" s="12" t="s">
        <v>50</v>
      </c>
      <c r="C16" s="43"/>
      <c r="D16" s="12"/>
      <c r="E16" s="12" t="e">
        <f>NA()</f>
        <v>#N/A</v>
      </c>
      <c r="F16" s="29">
        <f>IF(ISNA(E16),0,INDEX(IF(UPPER(RIGHT(E16,1))=Low,UnitCostLow,IF(UPPER(RIGHT(E16,1))=High,UnitCostHigh,UnitCostSpecified)),MATCH(UPPER(LEFT(E16,LEN(E16)-1)),CostCode,0)))</f>
        <v>0</v>
      </c>
      <c r="G16" s="11">
        <f>F16*D16</f>
        <v>0</v>
      </c>
      <c r="K16"/>
      <c r="L16"/>
      <c r="M16"/>
      <c r="S16"/>
      <c r="T16"/>
      <c r="U16"/>
    </row>
    <row r="17" spans="1:21" ht="24.75" customHeight="1">
      <c r="A17" s="12" t="s">
        <v>69</v>
      </c>
      <c r="B17" s="12" t="s">
        <v>153</v>
      </c>
      <c r="C17" s="43"/>
      <c r="D17" s="12"/>
      <c r="E17" s="12"/>
      <c r="F17" s="29"/>
      <c r="G17" s="11"/>
      <c r="K17"/>
      <c r="L17"/>
      <c r="M17"/>
      <c r="S17"/>
      <c r="T17"/>
      <c r="U17"/>
    </row>
    <row r="18" spans="1:21" ht="15">
      <c r="A18" s="12" t="s">
        <v>0</v>
      </c>
      <c r="B18" s="12" t="s">
        <v>151</v>
      </c>
      <c r="C18" s="43" t="s">
        <v>44</v>
      </c>
      <c r="D18" s="12"/>
      <c r="E18" s="12" t="e">
        <f>NA()</f>
        <v>#N/A</v>
      </c>
      <c r="F18" s="29">
        <f>IF(ISNA(E18),0,INDEX(IF(UPPER(RIGHT(E18,1))=Low,UnitCostLow,IF(UPPER(RIGHT(E18,1))=High,UnitCostHigh,UnitCostSpecified)),MATCH(UPPER(LEFT(E18,LEN(E18)-1)),CostCode,0)))</f>
        <v>0</v>
      </c>
      <c r="G18" s="11">
        <f>F18*D18</f>
        <v>0</v>
      </c>
      <c r="K18"/>
      <c r="L18"/>
      <c r="M18"/>
      <c r="S18"/>
      <c r="T18"/>
      <c r="U18"/>
    </row>
    <row r="19" spans="1:21" ht="15">
      <c r="A19" s="12" t="s">
        <v>0</v>
      </c>
      <c r="B19" s="12" t="s">
        <v>152</v>
      </c>
      <c r="C19" s="43" t="s">
        <v>44</v>
      </c>
      <c r="D19" s="12"/>
      <c r="E19" s="12" t="e">
        <f>NA()</f>
        <v>#N/A</v>
      </c>
      <c r="F19" s="29">
        <f>IF(ISNA(E19),0,INDEX(IF(UPPER(RIGHT(E19,1))=Low,UnitCostLow,IF(UPPER(RIGHT(E19,1))=High,UnitCostHigh,UnitCostSpecified)),MATCH(UPPER(LEFT(E19,LEN(E19)-1)),CostCode,0)))</f>
        <v>0</v>
      </c>
      <c r="G19" s="11">
        <f>F19*D19</f>
        <v>0</v>
      </c>
      <c r="K19"/>
      <c r="L19"/>
      <c r="M19"/>
      <c r="S19"/>
      <c r="T19"/>
      <c r="U19"/>
    </row>
    <row r="20" spans="1:21" ht="15">
      <c r="A20" s="12" t="s">
        <v>0</v>
      </c>
      <c r="B20" s="12" t="s">
        <v>50</v>
      </c>
      <c r="C20" s="43"/>
      <c r="D20" s="12"/>
      <c r="E20" s="12" t="e">
        <f>NA()</f>
        <v>#N/A</v>
      </c>
      <c r="F20" s="29">
        <f>IF(ISNA(E20),0,INDEX(IF(UPPER(RIGHT(E20,1))=Low,UnitCostLow,IF(UPPER(RIGHT(E20,1))=High,UnitCostHigh,UnitCostSpecified)),MATCH(UPPER(LEFT(E20,LEN(E20)-1)),CostCode,0)))</f>
        <v>0</v>
      </c>
      <c r="G20" s="11">
        <f>F20*D20</f>
        <v>0</v>
      </c>
      <c r="K20"/>
      <c r="L20"/>
      <c r="M20"/>
      <c r="S20"/>
      <c r="T20"/>
      <c r="U20"/>
    </row>
    <row r="21" spans="1:21" ht="24.75" customHeight="1">
      <c r="A21" s="12" t="s">
        <v>74</v>
      </c>
      <c r="B21" s="12" t="s">
        <v>154</v>
      </c>
      <c r="C21" s="43"/>
      <c r="D21" s="12"/>
      <c r="E21" s="12"/>
      <c r="F21" s="29"/>
      <c r="G21" s="11"/>
      <c r="K21"/>
      <c r="L21"/>
      <c r="M21"/>
      <c r="S21"/>
      <c r="T21"/>
      <c r="U21"/>
    </row>
    <row r="22" spans="1:21" ht="15">
      <c r="A22" s="12" t="s">
        <v>0</v>
      </c>
      <c r="B22" s="12" t="s">
        <v>155</v>
      </c>
      <c r="C22" s="43" t="s">
        <v>44</v>
      </c>
      <c r="D22" s="12">
        <v>1</v>
      </c>
      <c r="E22" s="12" t="e">
        <f>NA()</f>
        <v>#N/A</v>
      </c>
      <c r="F22" s="29">
        <v>10000</v>
      </c>
      <c r="G22" s="11">
        <f aca="true" t="shared" si="0" ref="G22:G27">F22*D22</f>
        <v>10000</v>
      </c>
      <c r="K22"/>
      <c r="L22"/>
      <c r="M22"/>
      <c r="S22"/>
      <c r="T22"/>
      <c r="U22"/>
    </row>
    <row r="23" spans="1:21" ht="15">
      <c r="A23" s="12" t="s">
        <v>0</v>
      </c>
      <c r="B23" s="12" t="s">
        <v>156</v>
      </c>
      <c r="C23" s="43" t="s">
        <v>44</v>
      </c>
      <c r="D23" s="12"/>
      <c r="E23" s="12" t="e">
        <f>NA()</f>
        <v>#N/A</v>
      </c>
      <c r="F23" s="29">
        <f>IF(ISNA(E23),0,INDEX(IF(UPPER(RIGHT(E23,1))=Low,UnitCostLow,IF(UPPER(RIGHT(E23,1))=High,UnitCostHigh,UnitCostSpecified)),MATCH(UPPER(LEFT(E23,LEN(E23)-1)),CostCode,0)))</f>
        <v>0</v>
      </c>
      <c r="G23" s="11">
        <f t="shared" si="0"/>
        <v>0</v>
      </c>
      <c r="K23"/>
      <c r="L23"/>
      <c r="M23"/>
      <c r="S23"/>
      <c r="T23"/>
      <c r="U23"/>
    </row>
    <row r="24" spans="1:21" ht="15">
      <c r="A24" s="12" t="s">
        <v>0</v>
      </c>
      <c r="B24" s="12" t="s">
        <v>157</v>
      </c>
      <c r="C24" s="43" t="s">
        <v>44</v>
      </c>
      <c r="D24" s="12"/>
      <c r="E24" s="12" t="e">
        <f>NA()</f>
        <v>#N/A</v>
      </c>
      <c r="F24" s="29">
        <f>IF(ISNA(E24),0,INDEX(IF(UPPER(RIGHT(E24,1))=Low,UnitCostLow,IF(UPPER(RIGHT(E24,1))=High,UnitCostHigh,UnitCostSpecified)),MATCH(UPPER(LEFT(E24,LEN(E24)-1)),CostCode,0)))</f>
        <v>0</v>
      </c>
      <c r="G24" s="11">
        <f t="shared" si="0"/>
        <v>0</v>
      </c>
      <c r="K24"/>
      <c r="L24"/>
      <c r="M24"/>
      <c r="S24"/>
      <c r="T24"/>
      <c r="U24"/>
    </row>
    <row r="25" spans="1:21" ht="15">
      <c r="A25" s="12" t="s">
        <v>0</v>
      </c>
      <c r="B25" s="12" t="s">
        <v>158</v>
      </c>
      <c r="C25" s="43" t="s">
        <v>44</v>
      </c>
      <c r="D25" s="12"/>
      <c r="E25" s="12" t="e">
        <f>NA()</f>
        <v>#N/A</v>
      </c>
      <c r="F25" s="29">
        <f>IF(ISNA(E25),0,INDEX(IF(UPPER(RIGHT(E25,1))=Low,UnitCostLow,IF(UPPER(RIGHT(E25,1))=High,UnitCostHigh,UnitCostSpecified)),MATCH(UPPER(LEFT(E25,LEN(E25)-1)),CostCode,0)))</f>
        <v>0</v>
      </c>
      <c r="G25" s="11">
        <f t="shared" si="0"/>
        <v>0</v>
      </c>
      <c r="K25"/>
      <c r="L25"/>
      <c r="M25"/>
      <c r="S25"/>
      <c r="T25"/>
      <c r="U25"/>
    </row>
    <row r="26" spans="1:21" ht="15">
      <c r="A26" s="12" t="s">
        <v>0</v>
      </c>
      <c r="B26" s="12" t="s">
        <v>159</v>
      </c>
      <c r="C26" s="43" t="s">
        <v>44</v>
      </c>
      <c r="D26" s="12"/>
      <c r="E26" s="12" t="e">
        <f>NA()</f>
        <v>#N/A</v>
      </c>
      <c r="F26" s="29">
        <f>IF(ISNA(E26),0,INDEX(IF(UPPER(RIGHT(E26,1))=Low,UnitCostLow,IF(UPPER(RIGHT(E26,1))=High,UnitCostHigh,UnitCostSpecified)),MATCH(UPPER(LEFT(E26,LEN(E26)-1)),CostCode,0)))</f>
        <v>0</v>
      </c>
      <c r="G26" s="11">
        <f t="shared" si="0"/>
        <v>0</v>
      </c>
      <c r="K26"/>
      <c r="L26"/>
      <c r="M26"/>
      <c r="S26"/>
      <c r="T26"/>
      <c r="U26"/>
    </row>
    <row r="27" spans="1:21" ht="15">
      <c r="A27" s="12" t="s">
        <v>0</v>
      </c>
      <c r="B27" s="12" t="s">
        <v>160</v>
      </c>
      <c r="C27" s="43" t="s">
        <v>44</v>
      </c>
      <c r="D27" s="12"/>
      <c r="E27" s="12" t="e">
        <f>NA()</f>
        <v>#N/A</v>
      </c>
      <c r="F27" s="29">
        <f>IF(ISNA(E27),0,INDEX(IF(UPPER(RIGHT(E27,1))=Low,UnitCostLow,IF(UPPER(RIGHT(E27,1))=High,UnitCostHigh,UnitCostSpecified)),MATCH(UPPER(LEFT(E27,LEN(E27)-1)),CostCode,0)))</f>
        <v>0</v>
      </c>
      <c r="G27" s="11">
        <f t="shared" si="0"/>
        <v>0</v>
      </c>
      <c r="K27"/>
      <c r="L27"/>
      <c r="M27"/>
      <c r="S27"/>
      <c r="T27"/>
      <c r="U27"/>
    </row>
    <row r="28" spans="1:21" ht="24.75" customHeight="1">
      <c r="A28" s="12" t="s">
        <v>84</v>
      </c>
      <c r="B28" s="12" t="s">
        <v>161</v>
      </c>
      <c r="C28" s="43"/>
      <c r="D28" s="12"/>
      <c r="E28" s="12"/>
      <c r="F28" s="29"/>
      <c r="G28" s="11"/>
      <c r="K28"/>
      <c r="L28"/>
      <c r="M28"/>
      <c r="S28"/>
      <c r="T28"/>
      <c r="U28"/>
    </row>
    <row r="29" spans="1:21" ht="15">
      <c r="A29" s="12" t="s">
        <v>0</v>
      </c>
      <c r="B29" s="12" t="s">
        <v>162</v>
      </c>
      <c r="C29" s="43" t="s">
        <v>170</v>
      </c>
      <c r="D29" s="12"/>
      <c r="E29" s="12" t="e">
        <f>NA()</f>
        <v>#N/A</v>
      </c>
      <c r="F29" s="29">
        <f aca="true" t="shared" si="1" ref="F29:F34">IF(ISNA(E29),0,INDEX(IF(UPPER(RIGHT(E29,1))=Low,UnitCostLow,IF(UPPER(RIGHT(E29,1))=High,UnitCostHigh,UnitCostSpecified)),MATCH(UPPER(LEFT(E29,LEN(E29)-1)),CostCode,0)))</f>
        <v>0</v>
      </c>
      <c r="G29" s="11">
        <f aca="true" t="shared" si="2" ref="G29:G34">F29*D29</f>
        <v>0</v>
      </c>
      <c r="K29"/>
      <c r="L29"/>
      <c r="M29"/>
      <c r="S29"/>
      <c r="T29"/>
      <c r="U29"/>
    </row>
    <row r="30" spans="1:21" ht="15">
      <c r="A30" s="12" t="s">
        <v>0</v>
      </c>
      <c r="B30" s="12" t="s">
        <v>163</v>
      </c>
      <c r="C30" s="43" t="s">
        <v>170</v>
      </c>
      <c r="D30" s="12"/>
      <c r="E30" s="12" t="e">
        <f>NA()</f>
        <v>#N/A</v>
      </c>
      <c r="F30" s="29">
        <f t="shared" si="1"/>
        <v>0</v>
      </c>
      <c r="G30" s="11">
        <f t="shared" si="2"/>
        <v>0</v>
      </c>
      <c r="K30"/>
      <c r="L30"/>
      <c r="M30"/>
      <c r="S30"/>
      <c r="T30"/>
      <c r="U30"/>
    </row>
    <row r="31" spans="1:21" ht="15">
      <c r="A31" s="12" t="s">
        <v>0</v>
      </c>
      <c r="B31" s="12" t="s">
        <v>164</v>
      </c>
      <c r="C31" s="43" t="s">
        <v>170</v>
      </c>
      <c r="D31" s="12"/>
      <c r="E31" s="12" t="e">
        <f>NA()</f>
        <v>#N/A</v>
      </c>
      <c r="F31" s="29">
        <f t="shared" si="1"/>
        <v>0</v>
      </c>
      <c r="G31" s="11">
        <f t="shared" si="2"/>
        <v>0</v>
      </c>
      <c r="K31"/>
      <c r="L31"/>
      <c r="M31"/>
      <c r="S31"/>
      <c r="T31"/>
      <c r="U31"/>
    </row>
    <row r="32" spans="1:21" ht="15">
      <c r="A32" s="12" t="s">
        <v>0</v>
      </c>
      <c r="B32" s="12" t="s">
        <v>165</v>
      </c>
      <c r="C32" s="43" t="s">
        <v>170</v>
      </c>
      <c r="D32" s="12"/>
      <c r="E32" s="12" t="e">
        <f>NA()</f>
        <v>#N/A</v>
      </c>
      <c r="F32" s="29">
        <f t="shared" si="1"/>
        <v>0</v>
      </c>
      <c r="G32" s="11">
        <f t="shared" si="2"/>
        <v>0</v>
      </c>
      <c r="K32"/>
      <c r="L32"/>
      <c r="M32"/>
      <c r="S32"/>
      <c r="T32"/>
      <c r="U32"/>
    </row>
    <row r="33" spans="1:21" ht="15">
      <c r="A33" s="12" t="s">
        <v>0</v>
      </c>
      <c r="B33" s="12" t="s">
        <v>166</v>
      </c>
      <c r="C33" s="43" t="s">
        <v>170</v>
      </c>
      <c r="D33" s="12"/>
      <c r="E33" s="12" t="e">
        <f>NA()</f>
        <v>#N/A</v>
      </c>
      <c r="F33" s="29">
        <f t="shared" si="1"/>
        <v>0</v>
      </c>
      <c r="G33" s="11">
        <f t="shared" si="2"/>
        <v>0</v>
      </c>
      <c r="K33"/>
      <c r="L33"/>
      <c r="M33"/>
      <c r="S33"/>
      <c r="T33"/>
      <c r="U33"/>
    </row>
    <row r="34" spans="1:21" ht="15">
      <c r="A34" s="12" t="s">
        <v>0</v>
      </c>
      <c r="B34" s="12" t="s">
        <v>50</v>
      </c>
      <c r="C34" s="43" t="s">
        <v>170</v>
      </c>
      <c r="D34" s="12"/>
      <c r="E34" s="12" t="e">
        <f>NA()</f>
        <v>#N/A</v>
      </c>
      <c r="F34" s="29">
        <f t="shared" si="1"/>
        <v>0</v>
      </c>
      <c r="G34" s="11">
        <f t="shared" si="2"/>
        <v>0</v>
      </c>
      <c r="K34"/>
      <c r="L34"/>
      <c r="M34"/>
      <c r="S34"/>
      <c r="T34"/>
      <c r="U34"/>
    </row>
    <row r="35" spans="1:21" ht="24.75" customHeight="1">
      <c r="A35" s="12" t="s">
        <v>86</v>
      </c>
      <c r="B35" s="12" t="s">
        <v>167</v>
      </c>
      <c r="C35" s="43"/>
      <c r="D35" s="12"/>
      <c r="E35" s="12"/>
      <c r="F35" s="29"/>
      <c r="G35" s="11"/>
      <c r="K35"/>
      <c r="L35"/>
      <c r="M35"/>
      <c r="S35"/>
      <c r="T35"/>
      <c r="U35"/>
    </row>
    <row r="36" spans="1:21" ht="15">
      <c r="A36" s="12" t="s">
        <v>0</v>
      </c>
      <c r="B36" s="12" t="s">
        <v>735</v>
      </c>
      <c r="C36" s="43" t="s">
        <v>170</v>
      </c>
      <c r="D36" s="12">
        <v>15796</v>
      </c>
      <c r="E36" s="12" t="s">
        <v>740</v>
      </c>
      <c r="F36" s="29">
        <f aca="true" t="shared" si="3" ref="F36:F44">IF(ISNA(E36),0,INDEX(IF(UPPER(RIGHT(E36,1))=Low,UnitCostLow,IF(UPPER(RIGHT(E36,1))=High,UnitCostHigh,UnitCostSpecified)),MATCH(UPPER(LEFT(E36,LEN(E36)-1)),CostCode,0)))</f>
        <v>19.5</v>
      </c>
      <c r="G36" s="11">
        <f aca="true" t="shared" si="4" ref="G36:G44">F36*D36</f>
        <v>308022</v>
      </c>
      <c r="K36"/>
      <c r="L36"/>
      <c r="M36"/>
      <c r="S36"/>
      <c r="T36"/>
      <c r="U36"/>
    </row>
    <row r="37" spans="1:21" ht="15">
      <c r="A37" s="12" t="s">
        <v>0</v>
      </c>
      <c r="B37" s="12" t="s">
        <v>736</v>
      </c>
      <c r="C37" s="43" t="s">
        <v>170</v>
      </c>
      <c r="D37" s="12">
        <v>5304</v>
      </c>
      <c r="E37" s="12" t="s">
        <v>741</v>
      </c>
      <c r="F37" s="29">
        <f t="shared" si="3"/>
        <v>30</v>
      </c>
      <c r="G37" s="11">
        <f t="shared" si="4"/>
        <v>159120</v>
      </c>
      <c r="K37"/>
      <c r="L37"/>
      <c r="M37"/>
      <c r="S37"/>
      <c r="T37"/>
      <c r="U37"/>
    </row>
    <row r="38" spans="1:21" ht="15">
      <c r="A38" s="12" t="s">
        <v>0</v>
      </c>
      <c r="B38" s="12" t="s">
        <v>737</v>
      </c>
      <c r="C38" s="43" t="s">
        <v>170</v>
      </c>
      <c r="D38" s="12">
        <v>17632</v>
      </c>
      <c r="E38" s="12" t="s">
        <v>742</v>
      </c>
      <c r="F38" s="29">
        <f t="shared" si="3"/>
        <v>48</v>
      </c>
      <c r="G38" s="11">
        <f t="shared" si="4"/>
        <v>846336</v>
      </c>
      <c r="K38"/>
      <c r="L38"/>
      <c r="M38"/>
      <c r="S38"/>
      <c r="T38"/>
      <c r="U38"/>
    </row>
    <row r="39" spans="1:21" ht="15">
      <c r="A39" s="12" t="s">
        <v>0</v>
      </c>
      <c r="B39" s="12" t="s">
        <v>738</v>
      </c>
      <c r="C39" s="43" t="s">
        <v>170</v>
      </c>
      <c r="D39" s="12">
        <v>2616</v>
      </c>
      <c r="E39" s="12" t="s">
        <v>742</v>
      </c>
      <c r="F39" s="29">
        <f t="shared" si="3"/>
        <v>48</v>
      </c>
      <c r="G39" s="11">
        <f t="shared" si="4"/>
        <v>125568</v>
      </c>
      <c r="K39"/>
      <c r="L39"/>
      <c r="M39"/>
      <c r="S39"/>
      <c r="T39"/>
      <c r="U39"/>
    </row>
    <row r="40" spans="1:21" ht="15">
      <c r="A40" s="12" t="s">
        <v>0</v>
      </c>
      <c r="B40" s="12" t="s">
        <v>739</v>
      </c>
      <c r="C40" s="43" t="s">
        <v>170</v>
      </c>
      <c r="D40" s="12">
        <v>1056</v>
      </c>
      <c r="E40" s="12" t="s">
        <v>740</v>
      </c>
      <c r="F40" s="29">
        <f t="shared" si="3"/>
        <v>19.5</v>
      </c>
      <c r="G40" s="11">
        <f t="shared" si="4"/>
        <v>20592</v>
      </c>
      <c r="K40"/>
      <c r="L40"/>
      <c r="M40"/>
      <c r="S40"/>
      <c r="T40"/>
      <c r="U40"/>
    </row>
    <row r="41" spans="1:21" ht="15">
      <c r="A41" s="12" t="s">
        <v>0</v>
      </c>
      <c r="B41" s="12" t="s">
        <v>743</v>
      </c>
      <c r="C41" s="43" t="s">
        <v>170</v>
      </c>
      <c r="D41" s="12">
        <v>455</v>
      </c>
      <c r="E41" s="12" t="s">
        <v>742</v>
      </c>
      <c r="F41" s="29">
        <f t="shared" si="3"/>
        <v>48</v>
      </c>
      <c r="G41" s="11">
        <f t="shared" si="4"/>
        <v>21840</v>
      </c>
      <c r="K41"/>
      <c r="L41"/>
      <c r="M41"/>
      <c r="S41"/>
      <c r="T41"/>
      <c r="U41"/>
    </row>
    <row r="42" spans="1:21" ht="15">
      <c r="A42" s="12" t="s">
        <v>0</v>
      </c>
      <c r="B42" s="12" t="s">
        <v>168</v>
      </c>
      <c r="C42" s="43" t="s">
        <v>170</v>
      </c>
      <c r="D42" s="12"/>
      <c r="E42" s="12" t="e">
        <f>NA()</f>
        <v>#N/A</v>
      </c>
      <c r="F42" s="29">
        <f t="shared" si="3"/>
        <v>0</v>
      </c>
      <c r="G42" s="11">
        <f t="shared" si="4"/>
        <v>0</v>
      </c>
      <c r="K42"/>
      <c r="L42"/>
      <c r="M42"/>
      <c r="S42"/>
      <c r="T42"/>
      <c r="U42"/>
    </row>
    <row r="43" spans="1:21" ht="15">
      <c r="A43" s="12" t="s">
        <v>0</v>
      </c>
      <c r="B43" s="12" t="s">
        <v>744</v>
      </c>
      <c r="C43" s="43" t="s">
        <v>46</v>
      </c>
      <c r="D43" s="12">
        <v>200</v>
      </c>
      <c r="E43" s="12" t="s">
        <v>742</v>
      </c>
      <c r="F43" s="29">
        <f t="shared" si="3"/>
        <v>48</v>
      </c>
      <c r="G43" s="11">
        <f t="shared" si="4"/>
        <v>9600</v>
      </c>
      <c r="K43"/>
      <c r="L43"/>
      <c r="M43"/>
      <c r="S43"/>
      <c r="T43"/>
      <c r="U43"/>
    </row>
    <row r="44" spans="1:21" ht="15">
      <c r="A44" s="12" t="s">
        <v>0</v>
      </c>
      <c r="B44" s="12" t="s">
        <v>50</v>
      </c>
      <c r="C44" s="43"/>
      <c r="D44" s="12"/>
      <c r="E44" s="12" t="e">
        <f>NA()</f>
        <v>#N/A</v>
      </c>
      <c r="F44" s="29">
        <f t="shared" si="3"/>
        <v>0</v>
      </c>
      <c r="G44" s="11">
        <f t="shared" si="4"/>
        <v>0</v>
      </c>
      <c r="K44"/>
      <c r="L44"/>
      <c r="M44"/>
      <c r="S44"/>
      <c r="T44"/>
      <c r="U44"/>
    </row>
    <row r="45" spans="1:21" ht="24.75" customHeight="1">
      <c r="A45" s="12" t="s">
        <v>89</v>
      </c>
      <c r="B45" s="12" t="s">
        <v>169</v>
      </c>
      <c r="C45" s="43"/>
      <c r="D45" s="12"/>
      <c r="E45" s="12"/>
      <c r="F45" s="29"/>
      <c r="G45" s="11"/>
      <c r="K45"/>
      <c r="L45"/>
      <c r="M45"/>
      <c r="S45"/>
      <c r="T45"/>
      <c r="U45"/>
    </row>
    <row r="46" spans="1:21" ht="15">
      <c r="A46" s="12" t="s">
        <v>0</v>
      </c>
      <c r="B46" s="12" t="s">
        <v>162</v>
      </c>
      <c r="C46" s="43" t="s">
        <v>170</v>
      </c>
      <c r="D46" s="12"/>
      <c r="E46" s="12" t="e">
        <f>NA()</f>
        <v>#N/A</v>
      </c>
      <c r="F46" s="29">
        <f aca="true" t="shared" si="5" ref="F46:F51">IF(ISNA(E46),0,INDEX(IF(UPPER(RIGHT(E46,1))=Low,UnitCostLow,IF(UPPER(RIGHT(E46,1))=High,UnitCostHigh,UnitCostSpecified)),MATCH(UPPER(LEFT(E46,LEN(E46)-1)),CostCode,0)))</f>
        <v>0</v>
      </c>
      <c r="G46" s="11">
        <f aca="true" t="shared" si="6" ref="G46:G51">F46*D46</f>
        <v>0</v>
      </c>
      <c r="K46"/>
      <c r="L46"/>
      <c r="M46"/>
      <c r="S46"/>
      <c r="T46"/>
      <c r="U46"/>
    </row>
    <row r="47" spans="1:21" ht="15">
      <c r="A47" s="12" t="s">
        <v>0</v>
      </c>
      <c r="B47" s="12" t="s">
        <v>163</v>
      </c>
      <c r="C47" s="43" t="s">
        <v>170</v>
      </c>
      <c r="D47" s="12"/>
      <c r="E47" s="12" t="e">
        <f>NA()</f>
        <v>#N/A</v>
      </c>
      <c r="F47" s="29">
        <f t="shared" si="5"/>
        <v>0</v>
      </c>
      <c r="G47" s="11">
        <f t="shared" si="6"/>
        <v>0</v>
      </c>
      <c r="K47"/>
      <c r="L47"/>
      <c r="M47"/>
      <c r="S47"/>
      <c r="T47"/>
      <c r="U47"/>
    </row>
    <row r="48" spans="1:21" ht="15">
      <c r="A48" s="12" t="s">
        <v>0</v>
      </c>
      <c r="B48" s="12" t="s">
        <v>164</v>
      </c>
      <c r="C48" s="43" t="s">
        <v>170</v>
      </c>
      <c r="D48" s="12"/>
      <c r="E48" s="12" t="e">
        <f>NA()</f>
        <v>#N/A</v>
      </c>
      <c r="F48" s="29">
        <f t="shared" si="5"/>
        <v>0</v>
      </c>
      <c r="G48" s="11">
        <f t="shared" si="6"/>
        <v>0</v>
      </c>
      <c r="K48"/>
      <c r="L48"/>
      <c r="M48"/>
      <c r="S48"/>
      <c r="T48"/>
      <c r="U48"/>
    </row>
    <row r="49" spans="1:21" ht="15">
      <c r="A49" s="12" t="s">
        <v>0</v>
      </c>
      <c r="B49" s="12" t="s">
        <v>165</v>
      </c>
      <c r="C49" s="43" t="s">
        <v>170</v>
      </c>
      <c r="D49" s="12"/>
      <c r="E49" s="12" t="e">
        <f>NA()</f>
        <v>#N/A</v>
      </c>
      <c r="F49" s="29">
        <f t="shared" si="5"/>
        <v>0</v>
      </c>
      <c r="G49" s="11">
        <f t="shared" si="6"/>
        <v>0</v>
      </c>
      <c r="K49"/>
      <c r="L49"/>
      <c r="M49"/>
      <c r="S49"/>
      <c r="T49"/>
      <c r="U49"/>
    </row>
    <row r="50" spans="1:21" ht="15">
      <c r="A50" s="12" t="s">
        <v>0</v>
      </c>
      <c r="B50" s="12" t="s">
        <v>166</v>
      </c>
      <c r="C50" s="43" t="s">
        <v>170</v>
      </c>
      <c r="D50" s="12"/>
      <c r="E50" s="12" t="e">
        <f>NA()</f>
        <v>#N/A</v>
      </c>
      <c r="F50" s="29">
        <f t="shared" si="5"/>
        <v>0</v>
      </c>
      <c r="G50" s="11">
        <f t="shared" si="6"/>
        <v>0</v>
      </c>
      <c r="K50"/>
      <c r="L50"/>
      <c r="M50"/>
      <c r="S50"/>
      <c r="T50"/>
      <c r="U50"/>
    </row>
    <row r="51" spans="1:21" ht="15">
      <c r="A51" s="12" t="s">
        <v>0</v>
      </c>
      <c r="B51" s="12" t="s">
        <v>50</v>
      </c>
      <c r="C51" s="43"/>
      <c r="D51" s="12"/>
      <c r="E51" s="12" t="e">
        <f>NA()</f>
        <v>#N/A</v>
      </c>
      <c r="F51" s="29">
        <f t="shared" si="5"/>
        <v>0</v>
      </c>
      <c r="G51" s="11">
        <f t="shared" si="6"/>
        <v>0</v>
      </c>
      <c r="K51"/>
      <c r="L51"/>
      <c r="M51"/>
      <c r="S51"/>
      <c r="T51"/>
      <c r="U51"/>
    </row>
    <row r="52" spans="1:21" ht="24.75" customHeight="1">
      <c r="A52" s="12" t="s">
        <v>132</v>
      </c>
      <c r="B52" s="12" t="s">
        <v>171</v>
      </c>
      <c r="C52" s="43"/>
      <c r="D52" s="12"/>
      <c r="E52" s="12"/>
      <c r="F52" s="29"/>
      <c r="G52" s="11"/>
      <c r="K52"/>
      <c r="L52"/>
      <c r="M52"/>
      <c r="S52"/>
      <c r="T52"/>
      <c r="U52"/>
    </row>
    <row r="53" spans="1:21" ht="15">
      <c r="A53" s="12" t="s">
        <v>0</v>
      </c>
      <c r="B53" s="12" t="s">
        <v>172</v>
      </c>
      <c r="C53" s="43" t="s">
        <v>46</v>
      </c>
      <c r="D53" s="12"/>
      <c r="E53" s="12" t="e">
        <f>NA()</f>
        <v>#N/A</v>
      </c>
      <c r="F53" s="29">
        <f>IF(ISNA(E53),0,INDEX(IF(UPPER(RIGHT(E53,1))=Low,UnitCostLow,IF(UPPER(RIGHT(E53,1))=High,UnitCostHigh,UnitCostSpecified)),MATCH(UPPER(LEFT(E53,LEN(E53)-1)),CostCode,0)))</f>
        <v>0</v>
      </c>
      <c r="G53" s="11">
        <f>F53*D53</f>
        <v>0</v>
      </c>
      <c r="K53"/>
      <c r="L53"/>
      <c r="M53"/>
      <c r="S53"/>
      <c r="T53"/>
      <c r="U53"/>
    </row>
    <row r="54" spans="1:21" ht="15">
      <c r="A54" s="12" t="s">
        <v>0</v>
      </c>
      <c r="B54" s="12" t="s">
        <v>173</v>
      </c>
      <c r="C54" s="43" t="s">
        <v>46</v>
      </c>
      <c r="D54" s="12"/>
      <c r="E54" s="12" t="e">
        <f>NA()</f>
        <v>#N/A</v>
      </c>
      <c r="F54" s="29">
        <f>IF(ISNA(E54),0,INDEX(IF(UPPER(RIGHT(E54,1))=Low,UnitCostLow,IF(UPPER(RIGHT(E54,1))=High,UnitCostHigh,UnitCostSpecified)),MATCH(UPPER(LEFT(E54,LEN(E54)-1)),CostCode,0)))</f>
        <v>0</v>
      </c>
      <c r="G54" s="11">
        <f>F54*D54</f>
        <v>0</v>
      </c>
      <c r="K54"/>
      <c r="L54"/>
      <c r="M54"/>
      <c r="S54"/>
      <c r="T54"/>
      <c r="U54"/>
    </row>
    <row r="55" spans="1:21" ht="15">
      <c r="A55" s="12" t="s">
        <v>0</v>
      </c>
      <c r="B55" s="12" t="s">
        <v>174</v>
      </c>
      <c r="C55" s="43" t="s">
        <v>46</v>
      </c>
      <c r="D55" s="12"/>
      <c r="E55" s="12" t="e">
        <f>NA()</f>
        <v>#N/A</v>
      </c>
      <c r="F55" s="29">
        <f>IF(ISNA(E55),0,INDEX(IF(UPPER(RIGHT(E55,1))=Low,UnitCostLow,IF(UPPER(RIGHT(E55,1))=High,UnitCostHigh,UnitCostSpecified)),MATCH(UPPER(LEFT(E55,LEN(E55)-1)),CostCode,0)))</f>
        <v>0</v>
      </c>
      <c r="G55" s="11">
        <f>F55*D55</f>
        <v>0</v>
      </c>
      <c r="K55"/>
      <c r="L55"/>
      <c r="M55"/>
      <c r="S55"/>
      <c r="T55"/>
      <c r="U55"/>
    </row>
    <row r="56" spans="1:21" ht="15">
      <c r="A56" s="12" t="s">
        <v>0</v>
      </c>
      <c r="B56" s="12" t="s">
        <v>173</v>
      </c>
      <c r="C56" s="43" t="s">
        <v>46</v>
      </c>
      <c r="D56" s="12"/>
      <c r="E56" s="12" t="e">
        <f>NA()</f>
        <v>#N/A</v>
      </c>
      <c r="F56" s="29">
        <f>IF(ISNA(E56),0,INDEX(IF(UPPER(RIGHT(E56,1))=Low,UnitCostLow,IF(UPPER(RIGHT(E56,1))=High,UnitCostHigh,UnitCostSpecified)),MATCH(UPPER(LEFT(E56,LEN(E56)-1)),CostCode,0)))</f>
        <v>0</v>
      </c>
      <c r="G56" s="11">
        <f>F56*D56</f>
        <v>0</v>
      </c>
      <c r="K56"/>
      <c r="L56"/>
      <c r="M56"/>
      <c r="S56"/>
      <c r="T56"/>
      <c r="U56"/>
    </row>
    <row r="57" spans="1:21" ht="15">
      <c r="A57" s="12" t="s">
        <v>0</v>
      </c>
      <c r="B57" s="12" t="s">
        <v>50</v>
      </c>
      <c r="C57" s="43"/>
      <c r="D57" s="12"/>
      <c r="E57" s="12" t="e">
        <f>NA()</f>
        <v>#N/A</v>
      </c>
      <c r="F57" s="29">
        <f>IF(ISNA(E57),0,INDEX(IF(UPPER(RIGHT(E57,1))=Low,UnitCostLow,IF(UPPER(RIGHT(E57,1))=High,UnitCostHigh,UnitCostSpecified)),MATCH(UPPER(LEFT(E57,LEN(E57)-1)),CostCode,0)))</f>
        <v>0</v>
      </c>
      <c r="G57" s="11">
        <f>F57*D57</f>
        <v>0</v>
      </c>
      <c r="K57"/>
      <c r="L57"/>
      <c r="M57"/>
      <c r="S57"/>
      <c r="T57"/>
      <c r="U57"/>
    </row>
    <row r="58" spans="1:21" ht="24.75" customHeight="1">
      <c r="A58" s="12" t="s">
        <v>180</v>
      </c>
      <c r="B58" s="12" t="s">
        <v>175</v>
      </c>
      <c r="C58" s="43"/>
      <c r="D58" s="12"/>
      <c r="E58" s="12"/>
      <c r="F58" s="29"/>
      <c r="G58" s="11"/>
      <c r="K58"/>
      <c r="L58"/>
      <c r="M58"/>
      <c r="S58"/>
      <c r="T58"/>
      <c r="U58"/>
    </row>
    <row r="59" spans="1:21" ht="15">
      <c r="A59" s="12" t="s">
        <v>0</v>
      </c>
      <c r="B59" s="12" t="s">
        <v>176</v>
      </c>
      <c r="C59" s="43" t="s">
        <v>46</v>
      </c>
      <c r="D59" s="12">
        <v>2800</v>
      </c>
      <c r="E59" s="12" t="s">
        <v>717</v>
      </c>
      <c r="F59" s="29">
        <f>IF(ISNA(E59),0,INDEX(IF(UPPER(RIGHT(E59,1))=Low,UnitCostLow,IF(UPPER(RIGHT(E59,1))=High,UnitCostHigh,UnitCostSpecified)),MATCH(UPPER(LEFT(E59,LEN(E59)-1)),CostCode,0)))</f>
        <v>2.91</v>
      </c>
      <c r="G59" s="11">
        <f>F59*D59</f>
        <v>8148</v>
      </c>
      <c r="K59"/>
      <c r="L59"/>
      <c r="M59"/>
      <c r="S59"/>
      <c r="T59"/>
      <c r="U59"/>
    </row>
    <row r="60" spans="1:17" s="27" customFormat="1" ht="15">
      <c r="A60" s="27" t="s">
        <v>0</v>
      </c>
      <c r="B60" s="27" t="s">
        <v>67</v>
      </c>
      <c r="C60" s="104" t="s">
        <v>68</v>
      </c>
      <c r="D60" s="29">
        <v>0.14</v>
      </c>
      <c r="E60" s="29" t="s">
        <v>731</v>
      </c>
      <c r="F60" s="29">
        <f>IF(ISNA(E60),0,INDEX(IF(UPPER(RIGHT(E60,1))=Low,UnitCostLow,IF(UPPER(RIGHT(E60,1))=High,UnitCostHigh,UnitCostSpecified)),MATCH(UPPER(LEFT(E60,LEN(E60)-1)),CostCode,0)))</f>
        <v>1450</v>
      </c>
      <c r="G60" s="195">
        <f>F60*D60</f>
        <v>203.00000000000003</v>
      </c>
      <c r="I60"/>
      <c r="J60"/>
      <c r="K60"/>
      <c r="L60"/>
      <c r="M60"/>
      <c r="N60"/>
      <c r="O60"/>
      <c r="P60"/>
      <c r="Q60"/>
    </row>
    <row r="61" spans="1:17" s="27" customFormat="1" ht="15">
      <c r="A61" s="27" t="s">
        <v>0</v>
      </c>
      <c r="B61" s="27" t="s">
        <v>781</v>
      </c>
      <c r="C61" s="104"/>
      <c r="D61" s="29">
        <v>1000</v>
      </c>
      <c r="E61" s="29" t="s">
        <v>717</v>
      </c>
      <c r="F61" s="29">
        <f>IF(ISNA(E61),0,INDEX(IF(UPPER(RIGHT(E61,1))=Low,UnitCostLow,IF(UPPER(RIGHT(E61,1))=High,UnitCostHigh,UnitCostSpecified)),MATCH(UPPER(LEFT(E61,LEN(E61)-1)),CostCode,0)))</f>
        <v>2.91</v>
      </c>
      <c r="G61" s="195">
        <f>F61*D61</f>
        <v>2910</v>
      </c>
      <c r="I61"/>
      <c r="J61"/>
      <c r="K61"/>
      <c r="L61"/>
      <c r="M61"/>
      <c r="N61"/>
      <c r="O61"/>
      <c r="P61"/>
      <c r="Q61"/>
    </row>
    <row r="62" spans="1:17" s="27" customFormat="1" ht="24.75" customHeight="1">
      <c r="A62" s="29" t="s">
        <v>184</v>
      </c>
      <c r="B62" s="29" t="s">
        <v>177</v>
      </c>
      <c r="C62" s="35"/>
      <c r="D62" s="29"/>
      <c r="E62" s="29"/>
      <c r="F62" s="29"/>
      <c r="G62" s="196"/>
      <c r="I62"/>
      <c r="J62"/>
      <c r="K62"/>
      <c r="L62"/>
      <c r="M62"/>
      <c r="N62"/>
      <c r="O62"/>
      <c r="P62"/>
      <c r="Q62"/>
    </row>
    <row r="63" spans="1:17" s="27" customFormat="1" ht="15">
      <c r="A63" s="27" t="s">
        <v>0</v>
      </c>
      <c r="B63" s="27" t="s">
        <v>178</v>
      </c>
      <c r="C63" s="104" t="s">
        <v>170</v>
      </c>
      <c r="D63" s="29"/>
      <c r="E63" s="29" t="e">
        <f>NA()</f>
        <v>#N/A</v>
      </c>
      <c r="F63" s="29">
        <f>IF(ISNA(E63),0,INDEX(IF(UPPER(RIGHT(E63,1))=Low,UnitCostLow,IF(UPPER(RIGHT(E63,1))=High,UnitCostHigh,UnitCostSpecified)),MATCH(UPPER(LEFT(E63,LEN(E63)-1)),CostCode,0)))</f>
        <v>0</v>
      </c>
      <c r="G63" s="195">
        <f>F63*D63</f>
        <v>0</v>
      </c>
      <c r="I63"/>
      <c r="J63"/>
      <c r="K63"/>
      <c r="L63"/>
      <c r="M63"/>
      <c r="N63"/>
      <c r="O63"/>
      <c r="P63"/>
      <c r="Q63"/>
    </row>
    <row r="64" spans="1:17" s="27" customFormat="1" ht="15">
      <c r="A64" s="27" t="s">
        <v>0</v>
      </c>
      <c r="B64" s="27" t="s">
        <v>176</v>
      </c>
      <c r="C64" s="104" t="s">
        <v>46</v>
      </c>
      <c r="D64" s="29">
        <v>8700</v>
      </c>
      <c r="E64" s="29" t="s">
        <v>717</v>
      </c>
      <c r="F64" s="29">
        <f>IF(ISNA(E64),0,INDEX(IF(UPPER(RIGHT(E64,1))=Low,UnitCostLow,IF(UPPER(RIGHT(E64,1))=High,UnitCostHigh,UnitCostSpecified)),MATCH(UPPER(LEFT(E64,LEN(E64)-1)),CostCode,0)))</f>
        <v>2.91</v>
      </c>
      <c r="G64" s="195">
        <f>F64*D64</f>
        <v>25317</v>
      </c>
      <c r="I64"/>
      <c r="J64"/>
      <c r="K64"/>
      <c r="L64"/>
      <c r="M64"/>
      <c r="N64"/>
      <c r="O64"/>
      <c r="P64"/>
      <c r="Q64"/>
    </row>
    <row r="65" spans="1:17" s="27" customFormat="1" ht="15">
      <c r="A65" s="27" t="s">
        <v>0</v>
      </c>
      <c r="B65" s="27" t="s">
        <v>179</v>
      </c>
      <c r="C65" s="104" t="s">
        <v>46</v>
      </c>
      <c r="D65" s="29"/>
      <c r="E65" s="29" t="e">
        <f>NA()</f>
        <v>#N/A</v>
      </c>
      <c r="F65" s="29">
        <f>IF(ISNA(E65),0,INDEX(IF(UPPER(RIGHT(E65,1))=Low,UnitCostLow,IF(UPPER(RIGHT(E65,1))=High,UnitCostHigh,UnitCostSpecified)),MATCH(UPPER(LEFT(E65,LEN(E65)-1)),CostCode,0)))</f>
        <v>0</v>
      </c>
      <c r="G65" s="195">
        <f>F65*D65</f>
        <v>0</v>
      </c>
      <c r="I65"/>
      <c r="J65"/>
      <c r="K65"/>
      <c r="L65"/>
      <c r="M65"/>
      <c r="N65"/>
      <c r="O65"/>
      <c r="P65"/>
      <c r="Q65"/>
    </row>
    <row r="66" spans="1:17" s="27" customFormat="1" ht="15">
      <c r="A66" s="27" t="s">
        <v>0</v>
      </c>
      <c r="B66" s="27" t="s">
        <v>67</v>
      </c>
      <c r="C66" s="104" t="s">
        <v>68</v>
      </c>
      <c r="D66" s="29">
        <v>19.4</v>
      </c>
      <c r="E66" s="29" t="s">
        <v>731</v>
      </c>
      <c r="F66" s="29">
        <f>IF(ISNA(E66),0,INDEX(IF(UPPER(RIGHT(E66,1))=Low,UnitCostLow,IF(UPPER(RIGHT(E66,1))=High,UnitCostHigh,UnitCostSpecified)),MATCH(UPPER(LEFT(E66,LEN(E66)-1)),CostCode,0)))</f>
        <v>1450</v>
      </c>
      <c r="G66" s="195">
        <f>F66*D66</f>
        <v>28129.999999999996</v>
      </c>
      <c r="I66"/>
      <c r="J66"/>
      <c r="K66"/>
      <c r="L66"/>
      <c r="M66"/>
      <c r="N66"/>
      <c r="O66"/>
      <c r="P66"/>
      <c r="Q66"/>
    </row>
    <row r="67" spans="1:17" s="27" customFormat="1" ht="15">
      <c r="A67" s="27" t="s">
        <v>0</v>
      </c>
      <c r="B67" s="27" t="s">
        <v>50</v>
      </c>
      <c r="C67" s="104"/>
      <c r="D67" s="29"/>
      <c r="E67" s="29" t="e">
        <f>NA()</f>
        <v>#N/A</v>
      </c>
      <c r="F67" s="29">
        <f>IF(ISNA(E67),0,INDEX(IF(UPPER(RIGHT(E67,1))=Low,UnitCostLow,IF(UPPER(RIGHT(E67,1))=High,UnitCostHigh,UnitCostSpecified)),MATCH(UPPER(LEFT(E67,LEN(E67)-1)),CostCode,0)))</f>
        <v>0</v>
      </c>
      <c r="G67" s="195">
        <f>F67*D67</f>
        <v>0</v>
      </c>
      <c r="I67"/>
      <c r="J67"/>
      <c r="K67"/>
      <c r="L67"/>
      <c r="M67"/>
      <c r="N67"/>
      <c r="O67"/>
      <c r="P67"/>
      <c r="Q67"/>
    </row>
    <row r="68" spans="1:17" s="27" customFormat="1" ht="24.75" customHeight="1">
      <c r="A68" s="29" t="s">
        <v>329</v>
      </c>
      <c r="B68" s="29" t="s">
        <v>181</v>
      </c>
      <c r="C68" s="35"/>
      <c r="D68" s="29"/>
      <c r="E68" s="29"/>
      <c r="F68" s="29"/>
      <c r="G68" s="196"/>
      <c r="I68"/>
      <c r="J68"/>
      <c r="K68"/>
      <c r="L68"/>
      <c r="M68"/>
      <c r="N68"/>
      <c r="O68"/>
      <c r="P68"/>
      <c r="Q68"/>
    </row>
    <row r="69" spans="1:17" s="27" customFormat="1" ht="15">
      <c r="A69" s="27" t="s">
        <v>0</v>
      </c>
      <c r="B69" s="27" t="s">
        <v>182</v>
      </c>
      <c r="C69" s="104" t="s">
        <v>68</v>
      </c>
      <c r="D69" s="29">
        <v>3.6</v>
      </c>
      <c r="E69" s="29" t="s">
        <v>745</v>
      </c>
      <c r="F69" s="29">
        <f>IF(ISNA(E69),0,INDEX(IF(UPPER(RIGHT(E69,1))=Low,UnitCostLow,IF(UPPER(RIGHT(E69,1))=High,UnitCostHigh,UnitCostSpecified)),MATCH(UPPER(LEFT(E69,LEN(E69)-1)),CostCode,0)))</f>
        <v>3215</v>
      </c>
      <c r="G69" s="195">
        <f>F69*D69</f>
        <v>11574</v>
      </c>
      <c r="I69"/>
      <c r="J69"/>
      <c r="K69"/>
      <c r="L69"/>
      <c r="M69"/>
      <c r="N69"/>
      <c r="O69"/>
      <c r="P69"/>
      <c r="Q69"/>
    </row>
    <row r="70" spans="1:17" s="27" customFormat="1" ht="15">
      <c r="A70" s="27" t="s">
        <v>0</v>
      </c>
      <c r="B70" s="27" t="s">
        <v>67</v>
      </c>
      <c r="C70" s="104" t="s">
        <v>68</v>
      </c>
      <c r="D70" s="29">
        <v>3.6</v>
      </c>
      <c r="E70" s="29" t="s">
        <v>731</v>
      </c>
      <c r="F70" s="29">
        <f>IF(ISNA(E70),0,INDEX(IF(UPPER(RIGHT(E70,1))=Low,UnitCostLow,IF(UPPER(RIGHT(E70,1))=High,UnitCostHigh,UnitCostSpecified)),MATCH(UPPER(LEFT(E70,LEN(E70)-1)),CostCode,0)))</f>
        <v>1450</v>
      </c>
      <c r="G70" s="195">
        <f>F70*D70</f>
        <v>5220</v>
      </c>
      <c r="I70"/>
      <c r="J70"/>
      <c r="K70"/>
      <c r="L70"/>
      <c r="M70"/>
      <c r="N70"/>
      <c r="O70"/>
      <c r="P70"/>
      <c r="Q70"/>
    </row>
    <row r="71" spans="1:17" s="27" customFormat="1" ht="15">
      <c r="A71" s="27" t="s">
        <v>0</v>
      </c>
      <c r="C71" s="104"/>
      <c r="D71" s="29"/>
      <c r="E71" s="29" t="e">
        <f>NA()</f>
        <v>#N/A</v>
      </c>
      <c r="F71" s="29">
        <f>IF(ISNA(E71),0,INDEX(IF(UPPER(RIGHT(E71,1))=Low,UnitCostLow,IF(UPPER(RIGHT(E71,1))=High,UnitCostHigh,UnitCostSpecified)),MATCH(UPPER(LEFT(E71,LEN(E71)-1)),CostCode,0)))</f>
        <v>0</v>
      </c>
      <c r="G71" s="195"/>
      <c r="I71"/>
      <c r="J71"/>
      <c r="K71"/>
      <c r="L71"/>
      <c r="M71"/>
      <c r="N71"/>
      <c r="O71"/>
      <c r="P71"/>
      <c r="Q71"/>
    </row>
    <row r="72" spans="1:17" s="27" customFormat="1" ht="24.75" customHeight="1">
      <c r="A72" s="29" t="s">
        <v>184</v>
      </c>
      <c r="B72" s="29" t="s">
        <v>90</v>
      </c>
      <c r="C72" s="35"/>
      <c r="D72" s="29"/>
      <c r="E72" s="29"/>
      <c r="F72" s="29"/>
      <c r="G72" s="124"/>
      <c r="I72"/>
      <c r="J72"/>
      <c r="K72"/>
      <c r="L72"/>
      <c r="M72"/>
      <c r="N72"/>
      <c r="O72"/>
      <c r="P72"/>
      <c r="Q72"/>
    </row>
    <row r="73" spans="1:17" s="27" customFormat="1" ht="15">
      <c r="A73" s="29" t="s">
        <v>0</v>
      </c>
      <c r="B73" s="29"/>
      <c r="C73" s="35"/>
      <c r="D73" s="29"/>
      <c r="E73" s="29" t="e">
        <f>NA()</f>
        <v>#N/A</v>
      </c>
      <c r="F73" s="29">
        <f>IF(ISNA(E73),0,INDEX(IF(UPPER(RIGHT(E73,1))=Low,UnitCostLow,IF(UPPER(RIGHT(E73,1))=High,UnitCostHigh,UnitCostSpecified)),MATCH(UPPER(LEFT(E73,LEN(E73)-1)),CostCode,0)))</f>
        <v>0</v>
      </c>
      <c r="G73" s="124"/>
      <c r="I73"/>
      <c r="J73"/>
      <c r="K73"/>
      <c r="L73"/>
      <c r="M73"/>
      <c r="N73"/>
      <c r="O73"/>
      <c r="P73"/>
      <c r="Q73"/>
    </row>
    <row r="74" spans="1:17" s="27" customFormat="1" ht="24.75" customHeight="1">
      <c r="A74" s="125"/>
      <c r="B74" s="125" t="s">
        <v>91</v>
      </c>
      <c r="C74" s="126"/>
      <c r="D74" s="125"/>
      <c r="E74" s="125"/>
      <c r="F74" s="125"/>
      <c r="G74" s="127">
        <f>SUM(G4:G73)</f>
        <v>1587580</v>
      </c>
      <c r="I74"/>
      <c r="J74"/>
      <c r="K74"/>
      <c r="L74"/>
      <c r="M74"/>
      <c r="N74"/>
      <c r="O74"/>
      <c r="P74"/>
      <c r="Q74"/>
    </row>
    <row r="75" spans="1:21" ht="7.5" customHeight="1" thickBot="1">
      <c r="A75" s="12"/>
      <c r="B75" s="12"/>
      <c r="C75" s="43"/>
      <c r="D75" s="12"/>
      <c r="E75" s="12"/>
      <c r="F75" s="29"/>
      <c r="G75" s="11"/>
      <c r="K75"/>
      <c r="L75"/>
      <c r="M75"/>
      <c r="S75"/>
      <c r="T75"/>
      <c r="U75"/>
    </row>
    <row r="76" spans="1:21" ht="7.5" customHeight="1" thickTop="1">
      <c r="A76" s="54"/>
      <c r="B76" s="54"/>
      <c r="C76" s="55"/>
      <c r="D76" s="54"/>
      <c r="E76" s="54"/>
      <c r="F76" s="201"/>
      <c r="G76" s="56"/>
      <c r="K76"/>
      <c r="L76"/>
      <c r="M76"/>
      <c r="S76"/>
      <c r="T76"/>
      <c r="U76"/>
    </row>
    <row r="77" spans="1:21" ht="24.75" customHeight="1">
      <c r="A77" s="12"/>
      <c r="B77" s="12" t="s">
        <v>142</v>
      </c>
      <c r="C77" s="43"/>
      <c r="D77" s="12"/>
      <c r="E77" s="12"/>
      <c r="F77" s="29"/>
      <c r="G77" s="11"/>
      <c r="K77"/>
      <c r="L77"/>
      <c r="M77"/>
      <c r="S77"/>
      <c r="T77"/>
      <c r="U77"/>
    </row>
    <row r="78" spans="1:21" ht="127.5" customHeight="1">
      <c r="A78" s="12"/>
      <c r="B78" s="265"/>
      <c r="C78" s="266"/>
      <c r="D78" s="266"/>
      <c r="E78" s="266"/>
      <c r="F78" s="266"/>
      <c r="G78" s="267"/>
      <c r="K78"/>
      <c r="L78"/>
      <c r="M78"/>
      <c r="S78"/>
      <c r="T78"/>
      <c r="U78"/>
    </row>
    <row r="79" spans="3:21" ht="15">
      <c r="C79"/>
      <c r="K79"/>
      <c r="L79"/>
      <c r="M79"/>
      <c r="S79"/>
      <c r="T79"/>
      <c r="U79"/>
    </row>
    <row r="80" spans="3:21" ht="15">
      <c r="C80"/>
      <c r="K80"/>
      <c r="L80"/>
      <c r="M80"/>
      <c r="S80"/>
      <c r="T80"/>
      <c r="U80"/>
    </row>
    <row r="81" spans="3:21" ht="15">
      <c r="C81"/>
      <c r="K81"/>
      <c r="L81"/>
      <c r="M81"/>
      <c r="S81"/>
      <c r="T81"/>
      <c r="U81"/>
    </row>
    <row r="82" spans="3:21" ht="15">
      <c r="C82"/>
      <c r="K82"/>
      <c r="L82"/>
      <c r="M82"/>
      <c r="S82"/>
      <c r="T82"/>
      <c r="U82"/>
    </row>
    <row r="83" spans="3:21" ht="15">
      <c r="C83"/>
      <c r="K83"/>
      <c r="L83"/>
      <c r="M83"/>
      <c r="S83"/>
      <c r="T83"/>
      <c r="U83"/>
    </row>
    <row r="84" spans="3:21" ht="15">
      <c r="C84"/>
      <c r="K84"/>
      <c r="L84"/>
      <c r="M84"/>
      <c r="S84"/>
      <c r="T84"/>
      <c r="U84"/>
    </row>
    <row r="85" spans="3:21" ht="15">
      <c r="C85"/>
      <c r="K85"/>
      <c r="L85"/>
      <c r="M85"/>
      <c r="S85"/>
      <c r="T85"/>
      <c r="U85"/>
    </row>
    <row r="86" spans="3:21" ht="15">
      <c r="C86"/>
      <c r="K86"/>
      <c r="L86"/>
      <c r="M86"/>
      <c r="S86"/>
      <c r="T86"/>
      <c r="U86"/>
    </row>
    <row r="87" spans="3:21" ht="15">
      <c r="C87"/>
      <c r="K87"/>
      <c r="L87"/>
      <c r="M87"/>
      <c r="S87"/>
      <c r="T87"/>
      <c r="U87"/>
    </row>
    <row r="88" spans="3:21" ht="15">
      <c r="C88"/>
      <c r="K88"/>
      <c r="L88"/>
      <c r="M88"/>
      <c r="S88"/>
      <c r="T88"/>
      <c r="U88"/>
    </row>
    <row r="89" spans="3:21" ht="15">
      <c r="C89"/>
      <c r="K89"/>
      <c r="L89"/>
      <c r="M89"/>
      <c r="S89"/>
      <c r="T89"/>
      <c r="U89"/>
    </row>
    <row r="90" spans="3:21" ht="15">
      <c r="C90"/>
      <c r="K90"/>
      <c r="L90"/>
      <c r="M90"/>
      <c r="S90"/>
      <c r="T90"/>
      <c r="U90"/>
    </row>
    <row r="91" spans="3:21" ht="15">
      <c r="C91"/>
      <c r="K91"/>
      <c r="L91"/>
      <c r="M91"/>
      <c r="S91"/>
      <c r="T91"/>
      <c r="U91"/>
    </row>
    <row r="92" spans="3:21" ht="15">
      <c r="C92"/>
      <c r="K92"/>
      <c r="L92"/>
      <c r="M92"/>
      <c r="S92"/>
      <c r="T92"/>
      <c r="U92"/>
    </row>
    <row r="93" spans="3:21" ht="15">
      <c r="C93"/>
      <c r="K93"/>
      <c r="L93"/>
      <c r="M93"/>
      <c r="S93"/>
      <c r="T93"/>
      <c r="U93"/>
    </row>
    <row r="94" spans="3:21" ht="15">
      <c r="C94"/>
      <c r="K94"/>
      <c r="L94"/>
      <c r="M94"/>
      <c r="S94"/>
      <c r="T94"/>
      <c r="U94"/>
    </row>
    <row r="95" spans="3:21" ht="15">
      <c r="C95"/>
      <c r="K95"/>
      <c r="L95"/>
      <c r="M95"/>
      <c r="S95"/>
      <c r="T95"/>
      <c r="U95"/>
    </row>
    <row r="96" spans="3:21" ht="15">
      <c r="C96"/>
      <c r="K96"/>
      <c r="L96"/>
      <c r="M96"/>
      <c r="S96"/>
      <c r="T96"/>
      <c r="U96"/>
    </row>
    <row r="97" spans="3:21" ht="15">
      <c r="C97"/>
      <c r="K97"/>
      <c r="L97"/>
      <c r="M97"/>
      <c r="S97"/>
      <c r="T97"/>
      <c r="U97"/>
    </row>
    <row r="98" spans="3:21" ht="15">
      <c r="C98"/>
      <c r="K98"/>
      <c r="L98"/>
      <c r="M98"/>
      <c r="S98"/>
      <c r="T98"/>
      <c r="U98"/>
    </row>
    <row r="99" spans="3:21" ht="15">
      <c r="C99"/>
      <c r="K99"/>
      <c r="L99"/>
      <c r="M99"/>
      <c r="S99"/>
      <c r="T99"/>
      <c r="U99"/>
    </row>
    <row r="100" spans="3:21" ht="15">
      <c r="C100"/>
      <c r="K100"/>
      <c r="L100"/>
      <c r="M100"/>
      <c r="S100"/>
      <c r="T100"/>
      <c r="U100"/>
    </row>
    <row r="101" spans="3:21" ht="15">
      <c r="C101"/>
      <c r="K101"/>
      <c r="L101"/>
      <c r="M101"/>
      <c r="S101"/>
      <c r="T101"/>
      <c r="U101"/>
    </row>
    <row r="102" spans="3:21" ht="15">
      <c r="C102"/>
      <c r="K102"/>
      <c r="L102"/>
      <c r="M102"/>
      <c r="S102"/>
      <c r="T102"/>
      <c r="U102"/>
    </row>
    <row r="103" spans="3:21" ht="15">
      <c r="C103"/>
      <c r="K103"/>
      <c r="L103"/>
      <c r="M103"/>
      <c r="S103"/>
      <c r="T103"/>
      <c r="U103"/>
    </row>
    <row r="104" spans="3:21" ht="15">
      <c r="C104"/>
      <c r="K104"/>
      <c r="L104"/>
      <c r="M104"/>
      <c r="S104"/>
      <c r="T104"/>
      <c r="U104"/>
    </row>
    <row r="105" spans="3:21" ht="15">
      <c r="C105"/>
      <c r="K105"/>
      <c r="L105"/>
      <c r="M105"/>
      <c r="S105"/>
      <c r="T105"/>
      <c r="U105"/>
    </row>
    <row r="106" spans="3:21" ht="15">
      <c r="C106"/>
      <c r="K106"/>
      <c r="L106"/>
      <c r="M106"/>
      <c r="S106"/>
      <c r="T106"/>
      <c r="U106"/>
    </row>
    <row r="107" spans="3:21" ht="15">
      <c r="C107"/>
      <c r="K107"/>
      <c r="L107"/>
      <c r="M107"/>
      <c r="S107"/>
      <c r="T107"/>
      <c r="U107"/>
    </row>
    <row r="108" spans="3:21" ht="15">
      <c r="C108"/>
      <c r="K108"/>
      <c r="L108"/>
      <c r="M108"/>
      <c r="S108"/>
      <c r="T108"/>
      <c r="U108"/>
    </row>
    <row r="109" spans="3:21" ht="15">
      <c r="C109"/>
      <c r="K109"/>
      <c r="L109"/>
      <c r="M109"/>
      <c r="S109"/>
      <c r="T109"/>
      <c r="U109"/>
    </row>
    <row r="110" spans="3:21" ht="15">
      <c r="C110"/>
      <c r="K110"/>
      <c r="L110"/>
      <c r="M110"/>
      <c r="S110"/>
      <c r="T110"/>
      <c r="U110"/>
    </row>
    <row r="111" spans="3:21" ht="15">
      <c r="C111"/>
      <c r="K111"/>
      <c r="L111"/>
      <c r="M111"/>
      <c r="S111"/>
      <c r="T111"/>
      <c r="U111"/>
    </row>
    <row r="112" spans="3:21" ht="15">
      <c r="C112"/>
      <c r="K112"/>
      <c r="L112"/>
      <c r="M112"/>
      <c r="S112"/>
      <c r="T112"/>
      <c r="U112"/>
    </row>
    <row r="113" spans="3:21" ht="15">
      <c r="C113"/>
      <c r="K113"/>
      <c r="L113"/>
      <c r="M113"/>
      <c r="S113"/>
      <c r="T113"/>
      <c r="U113"/>
    </row>
    <row r="114" spans="3:21" ht="15">
      <c r="C114"/>
      <c r="K114"/>
      <c r="L114"/>
      <c r="M114"/>
      <c r="S114"/>
      <c r="T114"/>
      <c r="U114"/>
    </row>
    <row r="115" spans="3:21" ht="15">
      <c r="C115"/>
      <c r="K115"/>
      <c r="L115"/>
      <c r="M115"/>
      <c r="S115"/>
      <c r="T115"/>
      <c r="U115"/>
    </row>
    <row r="116" spans="3:21" ht="15">
      <c r="C116"/>
      <c r="K116"/>
      <c r="L116"/>
      <c r="M116"/>
      <c r="S116"/>
      <c r="T116"/>
      <c r="U116"/>
    </row>
    <row r="117" spans="3:21" ht="15">
      <c r="C117"/>
      <c r="K117"/>
      <c r="L117"/>
      <c r="M117"/>
      <c r="S117"/>
      <c r="T117"/>
      <c r="U117"/>
    </row>
    <row r="118" spans="3:21" ht="15">
      <c r="C118"/>
      <c r="K118"/>
      <c r="L118"/>
      <c r="M118"/>
      <c r="S118"/>
      <c r="T118"/>
      <c r="U118"/>
    </row>
    <row r="119" spans="3:21" ht="15">
      <c r="C119"/>
      <c r="K119"/>
      <c r="L119"/>
      <c r="M119"/>
      <c r="S119"/>
      <c r="T119"/>
      <c r="U119"/>
    </row>
    <row r="120" spans="3:21" ht="15">
      <c r="C120"/>
      <c r="K120"/>
      <c r="L120"/>
      <c r="M120"/>
      <c r="S120"/>
      <c r="T120"/>
      <c r="U120"/>
    </row>
    <row r="121" spans="3:21" ht="15">
      <c r="C121"/>
      <c r="K121"/>
      <c r="L121"/>
      <c r="M121"/>
      <c r="S121"/>
      <c r="T121"/>
      <c r="U121"/>
    </row>
    <row r="122" spans="3:21" ht="15">
      <c r="C122"/>
      <c r="K122"/>
      <c r="L122"/>
      <c r="M122"/>
      <c r="S122"/>
      <c r="T122"/>
      <c r="U122"/>
    </row>
    <row r="123" spans="3:21" ht="15">
      <c r="C123"/>
      <c r="K123"/>
      <c r="L123"/>
      <c r="M123"/>
      <c r="S123"/>
      <c r="T123"/>
      <c r="U123"/>
    </row>
    <row r="124" spans="3:21" ht="15">
      <c r="C124"/>
      <c r="K124"/>
      <c r="L124"/>
      <c r="M124"/>
      <c r="S124"/>
      <c r="T124"/>
      <c r="U124"/>
    </row>
    <row r="125" spans="3:21" ht="15">
      <c r="C125"/>
      <c r="K125"/>
      <c r="L125"/>
      <c r="M125"/>
      <c r="S125"/>
      <c r="T125"/>
      <c r="U125"/>
    </row>
    <row r="126" spans="3:21" ht="15">
      <c r="C126"/>
      <c r="K126"/>
      <c r="L126"/>
      <c r="M126"/>
      <c r="S126"/>
      <c r="T126"/>
      <c r="U126"/>
    </row>
    <row r="127" spans="3:21" ht="15">
      <c r="C127"/>
      <c r="K127"/>
      <c r="L127"/>
      <c r="M127"/>
      <c r="S127"/>
      <c r="T127"/>
      <c r="U127"/>
    </row>
    <row r="128" spans="3:21" ht="15">
      <c r="C128"/>
      <c r="K128"/>
      <c r="L128"/>
      <c r="M128"/>
      <c r="S128"/>
      <c r="T128"/>
      <c r="U128"/>
    </row>
    <row r="129" spans="3:21" ht="15">
      <c r="C129"/>
      <c r="K129"/>
      <c r="L129"/>
      <c r="M129"/>
      <c r="S129"/>
      <c r="T129"/>
      <c r="U129"/>
    </row>
    <row r="130" spans="3:21" ht="15">
      <c r="C130"/>
      <c r="K130"/>
      <c r="L130"/>
      <c r="M130"/>
      <c r="S130"/>
      <c r="T130"/>
      <c r="U130"/>
    </row>
    <row r="131" spans="12:21" ht="15">
      <c r="L131"/>
      <c r="M131"/>
      <c r="T131"/>
      <c r="U131"/>
    </row>
    <row r="132" spans="12:21" ht="15">
      <c r="L132"/>
      <c r="M132"/>
      <c r="T132"/>
      <c r="U132"/>
    </row>
    <row r="133" spans="12:21" ht="15">
      <c r="L133"/>
      <c r="M133"/>
      <c r="T133"/>
      <c r="U133"/>
    </row>
    <row r="134" spans="12:21" ht="15">
      <c r="L134"/>
      <c r="M134"/>
      <c r="T134"/>
      <c r="U134"/>
    </row>
    <row r="135" spans="12:21" ht="15">
      <c r="L135"/>
      <c r="M135"/>
      <c r="T135"/>
      <c r="U135"/>
    </row>
    <row r="136" spans="12:21" ht="15">
      <c r="L136"/>
      <c r="M136"/>
      <c r="T136"/>
      <c r="U136"/>
    </row>
    <row r="137" spans="12:21" ht="15">
      <c r="L137"/>
      <c r="M137"/>
      <c r="T137"/>
      <c r="U137"/>
    </row>
    <row r="138" spans="12:21" ht="15">
      <c r="L138"/>
      <c r="M138"/>
      <c r="T138"/>
      <c r="U138"/>
    </row>
    <row r="139" spans="12:21" ht="15">
      <c r="L139"/>
      <c r="M139"/>
      <c r="T139"/>
      <c r="U139"/>
    </row>
    <row r="140" spans="12:21" ht="15">
      <c r="L140"/>
      <c r="M140"/>
      <c r="T140"/>
      <c r="U140"/>
    </row>
    <row r="141" spans="12:21" ht="15">
      <c r="L141"/>
      <c r="M141"/>
      <c r="T141"/>
      <c r="U141"/>
    </row>
    <row r="142" spans="12:21" ht="15">
      <c r="L142"/>
      <c r="M142"/>
      <c r="T142"/>
      <c r="U142"/>
    </row>
    <row r="143" spans="12:21" ht="15">
      <c r="L143"/>
      <c r="M143"/>
      <c r="T143"/>
      <c r="U143"/>
    </row>
    <row r="144" spans="12:21" ht="15">
      <c r="L144"/>
      <c r="M144"/>
      <c r="T144"/>
      <c r="U144"/>
    </row>
    <row r="145" spans="12:21" ht="15">
      <c r="L145"/>
      <c r="M145"/>
      <c r="T145"/>
      <c r="U145"/>
    </row>
    <row r="146" spans="12:21" ht="15">
      <c r="L146"/>
      <c r="M146"/>
      <c r="T146"/>
      <c r="U146"/>
    </row>
    <row r="147" spans="12:21" ht="15">
      <c r="L147"/>
      <c r="M147"/>
      <c r="T147"/>
      <c r="U147"/>
    </row>
    <row r="148" spans="12:21" ht="15">
      <c r="L148"/>
      <c r="M148"/>
      <c r="T148"/>
      <c r="U148"/>
    </row>
    <row r="149" spans="12:21" ht="15">
      <c r="L149"/>
      <c r="M149"/>
      <c r="T149"/>
      <c r="U149"/>
    </row>
    <row r="150" spans="12:21" ht="15">
      <c r="L150"/>
      <c r="M150"/>
      <c r="T150"/>
      <c r="U150"/>
    </row>
    <row r="151" spans="12:21" ht="15">
      <c r="L151"/>
      <c r="M151"/>
      <c r="T151"/>
      <c r="U151"/>
    </row>
    <row r="152" spans="12:21" ht="15">
      <c r="L152"/>
      <c r="M152"/>
      <c r="T152"/>
      <c r="U152"/>
    </row>
    <row r="153" spans="12:21" ht="15">
      <c r="L153"/>
      <c r="M153"/>
      <c r="T153"/>
      <c r="U153"/>
    </row>
    <row r="154" spans="12:21" ht="15">
      <c r="L154"/>
      <c r="M154"/>
      <c r="T154"/>
      <c r="U154"/>
    </row>
    <row r="155" spans="12:21" ht="15">
      <c r="L155"/>
      <c r="M155"/>
      <c r="T155"/>
      <c r="U155"/>
    </row>
    <row r="156" spans="12:21" ht="15">
      <c r="L156"/>
      <c r="M156"/>
      <c r="T156"/>
      <c r="U156"/>
    </row>
    <row r="157" spans="12:21" ht="15">
      <c r="L157"/>
      <c r="M157"/>
      <c r="T157"/>
      <c r="U157"/>
    </row>
    <row r="158" spans="12:21" ht="15">
      <c r="L158"/>
      <c r="M158"/>
      <c r="T158"/>
      <c r="U158"/>
    </row>
    <row r="159" spans="12:21" ht="15">
      <c r="L159"/>
      <c r="M159"/>
      <c r="T159"/>
      <c r="U159"/>
    </row>
    <row r="160" spans="12:21" ht="15">
      <c r="L160"/>
      <c r="M160"/>
      <c r="T160"/>
      <c r="U160"/>
    </row>
    <row r="161" spans="12:21" ht="15">
      <c r="L161"/>
      <c r="M161"/>
      <c r="T161"/>
      <c r="U161"/>
    </row>
    <row r="162" spans="12:21" ht="15">
      <c r="L162"/>
      <c r="M162"/>
      <c r="T162"/>
      <c r="U162"/>
    </row>
    <row r="163" spans="12:21" ht="15">
      <c r="L163"/>
      <c r="M163"/>
      <c r="T163"/>
      <c r="U163"/>
    </row>
    <row r="164" spans="12:21" ht="15">
      <c r="L164"/>
      <c r="M164"/>
      <c r="T164"/>
      <c r="U164"/>
    </row>
    <row r="165" spans="12:21" ht="15">
      <c r="L165"/>
      <c r="M165"/>
      <c r="T165"/>
      <c r="U165"/>
    </row>
    <row r="166" spans="12:21" ht="15">
      <c r="L166"/>
      <c r="M166"/>
      <c r="T166"/>
      <c r="U166"/>
    </row>
    <row r="167" spans="12:21" ht="15">
      <c r="L167"/>
      <c r="M167"/>
      <c r="T167"/>
      <c r="U167"/>
    </row>
    <row r="168" spans="12:21" ht="15">
      <c r="L168"/>
      <c r="M168"/>
      <c r="T168"/>
      <c r="U168"/>
    </row>
    <row r="169" spans="12:21" ht="15">
      <c r="L169"/>
      <c r="M169"/>
      <c r="T169"/>
      <c r="U169"/>
    </row>
    <row r="170" spans="12:21" ht="15">
      <c r="L170"/>
      <c r="M170"/>
      <c r="T170"/>
      <c r="U170"/>
    </row>
    <row r="171" spans="12:21" ht="15">
      <c r="L171"/>
      <c r="M171"/>
      <c r="T171"/>
      <c r="U171"/>
    </row>
    <row r="172" spans="12:21" ht="15">
      <c r="L172"/>
      <c r="M172"/>
      <c r="T172"/>
      <c r="U172"/>
    </row>
    <row r="173" spans="12:21" ht="15">
      <c r="L173"/>
      <c r="M173"/>
      <c r="T173"/>
      <c r="U173"/>
    </row>
    <row r="174" spans="12:21" ht="15">
      <c r="L174"/>
      <c r="M174"/>
      <c r="T174"/>
      <c r="U174"/>
    </row>
    <row r="175" spans="12:21" ht="15">
      <c r="L175"/>
      <c r="M175"/>
      <c r="T175"/>
      <c r="U175"/>
    </row>
    <row r="176" spans="12:21" ht="15">
      <c r="L176"/>
      <c r="M176"/>
      <c r="T176"/>
      <c r="U176"/>
    </row>
    <row r="177" spans="12:21" ht="15">
      <c r="L177"/>
      <c r="M177"/>
      <c r="T177"/>
      <c r="U177"/>
    </row>
    <row r="178" spans="12:21" ht="15">
      <c r="L178"/>
      <c r="M178"/>
      <c r="T178"/>
      <c r="U178"/>
    </row>
    <row r="179" spans="12:21" ht="15">
      <c r="L179"/>
      <c r="M179"/>
      <c r="T179"/>
      <c r="U179"/>
    </row>
    <row r="180" spans="12:21" ht="15">
      <c r="L180"/>
      <c r="M180"/>
      <c r="T180"/>
      <c r="U180"/>
    </row>
    <row r="181" spans="12:21" ht="15">
      <c r="L181"/>
      <c r="M181"/>
      <c r="T181"/>
      <c r="U181"/>
    </row>
    <row r="182" spans="12:21" ht="15">
      <c r="L182"/>
      <c r="M182"/>
      <c r="T182"/>
      <c r="U182"/>
    </row>
    <row r="183" spans="12:21" ht="15">
      <c r="L183"/>
      <c r="M183"/>
      <c r="T183"/>
      <c r="U183"/>
    </row>
    <row r="184" spans="12:21" ht="15">
      <c r="L184"/>
      <c r="M184"/>
      <c r="T184"/>
      <c r="U184"/>
    </row>
    <row r="185" spans="12:21" ht="15">
      <c r="L185"/>
      <c r="M185"/>
      <c r="T185"/>
      <c r="U185"/>
    </row>
    <row r="186" spans="12:21" ht="15">
      <c r="L186"/>
      <c r="M186"/>
      <c r="T186"/>
      <c r="U186"/>
    </row>
    <row r="187" spans="12:21" ht="15">
      <c r="L187"/>
      <c r="M187"/>
      <c r="T187"/>
      <c r="U187"/>
    </row>
    <row r="188" spans="12:21" ht="15">
      <c r="L188"/>
      <c r="M188"/>
      <c r="T188"/>
      <c r="U188"/>
    </row>
    <row r="189" spans="12:21" ht="15">
      <c r="L189"/>
      <c r="M189"/>
      <c r="T189"/>
      <c r="U189"/>
    </row>
    <row r="190" spans="12:21" ht="15">
      <c r="L190"/>
      <c r="M190"/>
      <c r="T190"/>
      <c r="U190"/>
    </row>
    <row r="191" spans="12:21" ht="15">
      <c r="L191"/>
      <c r="M191"/>
      <c r="T191"/>
      <c r="U191"/>
    </row>
    <row r="192" spans="12:21" ht="15">
      <c r="L192"/>
      <c r="M192"/>
      <c r="T192"/>
      <c r="U192"/>
    </row>
    <row r="193" spans="12:21" ht="15">
      <c r="L193"/>
      <c r="M193"/>
      <c r="T193"/>
      <c r="U193"/>
    </row>
    <row r="194" spans="12:21" ht="15">
      <c r="L194"/>
      <c r="M194"/>
      <c r="T194"/>
      <c r="U194"/>
    </row>
    <row r="195" spans="12:21" ht="15">
      <c r="L195"/>
      <c r="M195"/>
      <c r="T195"/>
      <c r="U195"/>
    </row>
    <row r="196" spans="12:21" ht="15">
      <c r="L196"/>
      <c r="M196"/>
      <c r="T196"/>
      <c r="U196"/>
    </row>
    <row r="197" spans="12:21" ht="15">
      <c r="L197"/>
      <c r="M197"/>
      <c r="T197"/>
      <c r="U197"/>
    </row>
    <row r="198" spans="12:21" ht="15">
      <c r="L198"/>
      <c r="M198"/>
      <c r="T198"/>
      <c r="U198"/>
    </row>
    <row r="199" spans="12:21" ht="15">
      <c r="L199"/>
      <c r="M199"/>
      <c r="T199"/>
      <c r="U199"/>
    </row>
    <row r="200" spans="12:21" ht="15">
      <c r="L200"/>
      <c r="M200"/>
      <c r="T200"/>
      <c r="U200"/>
    </row>
    <row r="201" spans="12:21" ht="15">
      <c r="L201"/>
      <c r="M201"/>
      <c r="T201"/>
      <c r="U201"/>
    </row>
    <row r="202" spans="12:21" ht="15">
      <c r="L202"/>
      <c r="M202"/>
      <c r="T202"/>
      <c r="U202"/>
    </row>
    <row r="203" spans="12:21" ht="15">
      <c r="L203"/>
      <c r="M203"/>
      <c r="T203"/>
      <c r="U203"/>
    </row>
    <row r="204" spans="12:21" ht="15">
      <c r="L204"/>
      <c r="M204"/>
      <c r="T204"/>
      <c r="U204"/>
    </row>
    <row r="205" spans="12:21" ht="15">
      <c r="L205"/>
      <c r="M205"/>
      <c r="T205"/>
      <c r="U205"/>
    </row>
    <row r="206" spans="12:21" ht="15">
      <c r="L206"/>
      <c r="M206"/>
      <c r="T206"/>
      <c r="U206"/>
    </row>
    <row r="207" spans="12:21" ht="15">
      <c r="L207"/>
      <c r="M207"/>
      <c r="T207"/>
      <c r="U207"/>
    </row>
    <row r="208" spans="12:21" ht="15">
      <c r="L208"/>
      <c r="M208"/>
      <c r="T208"/>
      <c r="U208"/>
    </row>
    <row r="209" spans="12:21" ht="15">
      <c r="L209"/>
      <c r="M209"/>
      <c r="T209"/>
      <c r="U209"/>
    </row>
    <row r="210" spans="12:21" ht="15">
      <c r="L210"/>
      <c r="M210"/>
      <c r="T210"/>
      <c r="U210"/>
    </row>
    <row r="211" spans="12:21" ht="15">
      <c r="L211"/>
      <c r="M211"/>
      <c r="T211"/>
      <c r="U211"/>
    </row>
    <row r="212" spans="12:21" ht="15">
      <c r="L212"/>
      <c r="M212"/>
      <c r="T212"/>
      <c r="U212"/>
    </row>
    <row r="213" spans="12:21" ht="15">
      <c r="L213"/>
      <c r="M213"/>
      <c r="T213"/>
      <c r="U213"/>
    </row>
    <row r="214" spans="12:21" ht="15">
      <c r="L214"/>
      <c r="M214"/>
      <c r="T214"/>
      <c r="U214"/>
    </row>
    <row r="215" spans="12:21" ht="15">
      <c r="L215"/>
      <c r="M215"/>
      <c r="T215"/>
      <c r="U215"/>
    </row>
    <row r="216" spans="12:21" ht="15">
      <c r="L216"/>
      <c r="M216"/>
      <c r="T216"/>
      <c r="U216"/>
    </row>
    <row r="217" spans="12:21" ht="15">
      <c r="L217"/>
      <c r="M217"/>
      <c r="T217"/>
      <c r="U217"/>
    </row>
    <row r="218" spans="12:21" ht="15">
      <c r="L218"/>
      <c r="M218"/>
      <c r="T218"/>
      <c r="U218"/>
    </row>
    <row r="219" spans="12:21" ht="15">
      <c r="L219"/>
      <c r="M219"/>
      <c r="T219"/>
      <c r="U219"/>
    </row>
    <row r="220" spans="12:21" ht="15">
      <c r="L220"/>
      <c r="M220"/>
      <c r="T220"/>
      <c r="U220"/>
    </row>
    <row r="221" spans="12:21" ht="15">
      <c r="L221"/>
      <c r="M221"/>
      <c r="T221"/>
      <c r="U221"/>
    </row>
    <row r="222" spans="12:21" ht="15">
      <c r="L222"/>
      <c r="M222"/>
      <c r="T222"/>
      <c r="U222"/>
    </row>
    <row r="223" spans="12:21" ht="15">
      <c r="L223"/>
      <c r="M223"/>
      <c r="T223"/>
      <c r="U223"/>
    </row>
    <row r="224" spans="12:21" ht="15">
      <c r="L224"/>
      <c r="M224"/>
      <c r="T224"/>
      <c r="U224"/>
    </row>
    <row r="225" spans="12:21" ht="15">
      <c r="L225"/>
      <c r="M225"/>
      <c r="T225"/>
      <c r="U225"/>
    </row>
    <row r="226" spans="12:21" ht="15">
      <c r="L226"/>
      <c r="M226"/>
      <c r="T226"/>
      <c r="U226"/>
    </row>
    <row r="227" spans="12:21" ht="15">
      <c r="L227"/>
      <c r="M227"/>
      <c r="T227"/>
      <c r="U227"/>
    </row>
    <row r="228" spans="12:21" ht="15">
      <c r="L228"/>
      <c r="M228"/>
      <c r="T228"/>
      <c r="U228"/>
    </row>
    <row r="229" spans="12:21" ht="15">
      <c r="L229"/>
      <c r="M229"/>
      <c r="T229"/>
      <c r="U229"/>
    </row>
    <row r="230" spans="12:21" ht="15">
      <c r="L230"/>
      <c r="M230"/>
      <c r="T230"/>
      <c r="U230"/>
    </row>
    <row r="231" spans="12:21" ht="15">
      <c r="L231"/>
      <c r="M231"/>
      <c r="T231"/>
      <c r="U231"/>
    </row>
    <row r="232" spans="12:21" ht="15">
      <c r="L232"/>
      <c r="M232"/>
      <c r="T232"/>
      <c r="U232"/>
    </row>
    <row r="233" spans="12:21" ht="15">
      <c r="L233"/>
      <c r="M233"/>
      <c r="T233"/>
      <c r="U233"/>
    </row>
    <row r="234" spans="12:21" ht="15">
      <c r="L234"/>
      <c r="M234"/>
      <c r="T234"/>
      <c r="U234"/>
    </row>
    <row r="235" spans="12:21" ht="15">
      <c r="L235"/>
      <c r="M235"/>
      <c r="T235"/>
      <c r="U235"/>
    </row>
    <row r="236" spans="12:21" ht="15">
      <c r="L236"/>
      <c r="M236"/>
      <c r="T236"/>
      <c r="U236"/>
    </row>
    <row r="237" spans="12:21" ht="15">
      <c r="L237"/>
      <c r="M237"/>
      <c r="T237"/>
      <c r="U237"/>
    </row>
    <row r="238" spans="12:21" ht="15">
      <c r="L238"/>
      <c r="M238"/>
      <c r="T238"/>
      <c r="U238"/>
    </row>
    <row r="239" spans="12:21" ht="15">
      <c r="L239"/>
      <c r="M239"/>
      <c r="T239"/>
      <c r="U239"/>
    </row>
    <row r="240" spans="12:21" ht="15">
      <c r="L240"/>
      <c r="M240"/>
      <c r="T240"/>
      <c r="U240"/>
    </row>
    <row r="241" spans="12:21" ht="15">
      <c r="L241"/>
      <c r="M241"/>
      <c r="T241"/>
      <c r="U241"/>
    </row>
    <row r="242" spans="12:21" ht="15">
      <c r="L242"/>
      <c r="M242"/>
      <c r="T242"/>
      <c r="U242"/>
    </row>
    <row r="243" spans="12:21" ht="15">
      <c r="L243"/>
      <c r="M243"/>
      <c r="T243"/>
      <c r="U243"/>
    </row>
    <row r="244" spans="12:21" ht="15">
      <c r="L244"/>
      <c r="M244"/>
      <c r="T244"/>
      <c r="U244"/>
    </row>
    <row r="245" spans="12:21" ht="15">
      <c r="L245"/>
      <c r="M245"/>
      <c r="T245"/>
      <c r="U245"/>
    </row>
    <row r="246" spans="12:21" ht="15">
      <c r="L246"/>
      <c r="M246"/>
      <c r="T246"/>
      <c r="U246"/>
    </row>
    <row r="247" spans="12:21" ht="15">
      <c r="L247"/>
      <c r="M247"/>
      <c r="T247"/>
      <c r="U247"/>
    </row>
    <row r="248" spans="12:21" ht="15">
      <c r="L248"/>
      <c r="M248"/>
      <c r="T248"/>
      <c r="U248"/>
    </row>
    <row r="249" spans="12:21" ht="15">
      <c r="L249"/>
      <c r="M249"/>
      <c r="T249"/>
      <c r="U249"/>
    </row>
    <row r="250" spans="12:21" ht="15">
      <c r="L250"/>
      <c r="M250"/>
      <c r="T250"/>
      <c r="U250"/>
    </row>
    <row r="251" spans="12:21" ht="15">
      <c r="L251"/>
      <c r="M251"/>
      <c r="T251"/>
      <c r="U251"/>
    </row>
    <row r="252" spans="12:21" ht="15">
      <c r="L252"/>
      <c r="M252"/>
      <c r="T252"/>
      <c r="U252"/>
    </row>
    <row r="253" spans="12:21" ht="15">
      <c r="L253"/>
      <c r="M253"/>
      <c r="T253"/>
      <c r="U253"/>
    </row>
    <row r="254" spans="12:21" ht="15">
      <c r="L254"/>
      <c r="M254"/>
      <c r="T254"/>
      <c r="U254"/>
    </row>
    <row r="255" spans="12:21" ht="15">
      <c r="L255"/>
      <c r="M255"/>
      <c r="T255"/>
      <c r="U255"/>
    </row>
    <row r="256" spans="12:21" ht="15">
      <c r="L256"/>
      <c r="M256"/>
      <c r="T256"/>
      <c r="U256"/>
    </row>
    <row r="257" spans="12:21" ht="15">
      <c r="L257"/>
      <c r="M257"/>
      <c r="T257"/>
      <c r="U257"/>
    </row>
    <row r="258" spans="12:21" ht="15">
      <c r="L258"/>
      <c r="M258"/>
      <c r="T258"/>
      <c r="U258"/>
    </row>
    <row r="259" spans="12:21" ht="15">
      <c r="L259"/>
      <c r="M259"/>
      <c r="T259"/>
      <c r="U259"/>
    </row>
    <row r="260" spans="12:21" ht="15">
      <c r="L260"/>
      <c r="M260"/>
      <c r="T260"/>
      <c r="U260"/>
    </row>
    <row r="261" spans="12:21" ht="15">
      <c r="L261"/>
      <c r="M261"/>
      <c r="T261"/>
      <c r="U261"/>
    </row>
    <row r="262" spans="12:21" ht="15">
      <c r="L262"/>
      <c r="M262"/>
      <c r="T262"/>
      <c r="U262"/>
    </row>
    <row r="263" spans="12:21" ht="15">
      <c r="L263"/>
      <c r="M263"/>
      <c r="T263"/>
      <c r="U263"/>
    </row>
    <row r="264" spans="12:21" ht="15">
      <c r="L264"/>
      <c r="M264"/>
      <c r="T264"/>
      <c r="U264"/>
    </row>
    <row r="265" spans="12:21" ht="15">
      <c r="L265"/>
      <c r="M265"/>
      <c r="T265"/>
      <c r="U265"/>
    </row>
    <row r="266" spans="12:21" ht="15">
      <c r="L266"/>
      <c r="M266"/>
      <c r="T266"/>
      <c r="U266"/>
    </row>
    <row r="267" spans="12:21" ht="15">
      <c r="L267"/>
      <c r="M267"/>
      <c r="T267"/>
      <c r="U267"/>
    </row>
    <row r="268" spans="12:21" ht="15">
      <c r="L268"/>
      <c r="M268"/>
      <c r="T268"/>
      <c r="U268"/>
    </row>
    <row r="269" spans="12:21" ht="15">
      <c r="L269"/>
      <c r="M269"/>
      <c r="T269"/>
      <c r="U269"/>
    </row>
    <row r="270" spans="12:21" ht="15">
      <c r="L270"/>
      <c r="M270"/>
      <c r="T270"/>
      <c r="U270"/>
    </row>
    <row r="271" spans="12:21" ht="15">
      <c r="L271"/>
      <c r="M271"/>
      <c r="T271"/>
      <c r="U271"/>
    </row>
    <row r="272" spans="12:21" ht="15">
      <c r="L272"/>
      <c r="M272"/>
      <c r="T272"/>
      <c r="U272"/>
    </row>
    <row r="273" spans="12:21" ht="15">
      <c r="L273"/>
      <c r="M273"/>
      <c r="T273"/>
      <c r="U273"/>
    </row>
    <row r="274" spans="12:21" ht="15">
      <c r="L274"/>
      <c r="M274"/>
      <c r="T274"/>
      <c r="U274"/>
    </row>
    <row r="275" spans="12:21" ht="15">
      <c r="L275"/>
      <c r="M275"/>
      <c r="T275"/>
      <c r="U275"/>
    </row>
    <row r="276" spans="12:21" ht="15">
      <c r="L276"/>
      <c r="M276"/>
      <c r="T276"/>
      <c r="U276"/>
    </row>
    <row r="277" spans="12:21" ht="15">
      <c r="L277"/>
      <c r="M277"/>
      <c r="T277"/>
      <c r="U277"/>
    </row>
    <row r="278" spans="12:21" ht="15">
      <c r="L278"/>
      <c r="M278"/>
      <c r="T278"/>
      <c r="U278"/>
    </row>
    <row r="279" spans="12:21" ht="15">
      <c r="L279"/>
      <c r="M279"/>
      <c r="T279"/>
      <c r="U279"/>
    </row>
    <row r="280" spans="12:21" ht="15">
      <c r="L280"/>
      <c r="M280"/>
      <c r="T280"/>
      <c r="U280"/>
    </row>
    <row r="281" spans="12:21" ht="15">
      <c r="L281"/>
      <c r="M281"/>
      <c r="T281"/>
      <c r="U281"/>
    </row>
    <row r="282" spans="12:21" ht="15">
      <c r="L282"/>
      <c r="M282"/>
      <c r="T282"/>
      <c r="U282"/>
    </row>
    <row r="283" spans="12:21" ht="15">
      <c r="L283"/>
      <c r="M283"/>
      <c r="T283"/>
      <c r="U283"/>
    </row>
    <row r="284" spans="12:21" ht="15">
      <c r="L284"/>
      <c r="M284"/>
      <c r="T284"/>
      <c r="U284"/>
    </row>
    <row r="285" spans="12:21" ht="15">
      <c r="L285"/>
      <c r="M285"/>
      <c r="T285"/>
      <c r="U285"/>
    </row>
    <row r="286" spans="12:21" ht="15">
      <c r="L286"/>
      <c r="M286"/>
      <c r="T286"/>
      <c r="U286"/>
    </row>
    <row r="287" spans="12:21" ht="15">
      <c r="L287"/>
      <c r="M287"/>
      <c r="T287"/>
      <c r="U287"/>
    </row>
    <row r="288" spans="12:21" ht="15">
      <c r="L288"/>
      <c r="M288"/>
      <c r="T288"/>
      <c r="U288"/>
    </row>
    <row r="289" spans="12:21" ht="15">
      <c r="L289"/>
      <c r="M289"/>
      <c r="T289"/>
      <c r="U289"/>
    </row>
    <row r="290" spans="12:21" ht="15">
      <c r="L290"/>
      <c r="M290"/>
      <c r="T290"/>
      <c r="U290"/>
    </row>
    <row r="291" spans="12:21" ht="15">
      <c r="L291"/>
      <c r="M291"/>
      <c r="T291"/>
      <c r="U291"/>
    </row>
    <row r="292" spans="12:21" ht="15">
      <c r="L292"/>
      <c r="M292"/>
      <c r="T292"/>
      <c r="U292"/>
    </row>
    <row r="293" spans="12:21" ht="15">
      <c r="L293"/>
      <c r="M293"/>
      <c r="T293"/>
      <c r="U293"/>
    </row>
    <row r="294" spans="12:21" ht="15">
      <c r="L294"/>
      <c r="M294"/>
      <c r="T294"/>
      <c r="U294"/>
    </row>
    <row r="295" spans="12:21" ht="15">
      <c r="L295"/>
      <c r="M295"/>
      <c r="T295"/>
      <c r="U295"/>
    </row>
    <row r="296" spans="12:21" ht="15">
      <c r="L296"/>
      <c r="M296"/>
      <c r="T296"/>
      <c r="U296"/>
    </row>
    <row r="297" spans="12:21" ht="15">
      <c r="L297"/>
      <c r="M297"/>
      <c r="T297"/>
      <c r="U297"/>
    </row>
    <row r="298" spans="12:21" ht="15">
      <c r="L298"/>
      <c r="M298"/>
      <c r="T298"/>
      <c r="U298"/>
    </row>
    <row r="299" spans="12:21" ht="15">
      <c r="L299"/>
      <c r="M299"/>
      <c r="T299"/>
      <c r="U299"/>
    </row>
    <row r="300" spans="12:21" ht="15">
      <c r="L300"/>
      <c r="M300"/>
      <c r="T300"/>
      <c r="U300"/>
    </row>
    <row r="301" spans="12:21" ht="15">
      <c r="L301"/>
      <c r="M301"/>
      <c r="T301"/>
      <c r="U301"/>
    </row>
    <row r="302" spans="12:21" ht="15">
      <c r="L302"/>
      <c r="M302"/>
      <c r="T302"/>
      <c r="U302"/>
    </row>
    <row r="303" spans="12:21" ht="15">
      <c r="L303"/>
      <c r="M303"/>
      <c r="T303"/>
      <c r="U303"/>
    </row>
    <row r="304" spans="12:21" ht="15">
      <c r="L304"/>
      <c r="M304"/>
      <c r="T304"/>
      <c r="U304"/>
    </row>
    <row r="305" spans="12:21" ht="15">
      <c r="L305"/>
      <c r="M305"/>
      <c r="T305"/>
      <c r="U305"/>
    </row>
    <row r="306" spans="12:21" ht="15">
      <c r="L306"/>
      <c r="M306"/>
      <c r="T306"/>
      <c r="U306"/>
    </row>
    <row r="307" spans="12:21" ht="15">
      <c r="L307"/>
      <c r="M307"/>
      <c r="T307"/>
      <c r="U307"/>
    </row>
    <row r="308" spans="12:21" ht="15">
      <c r="L308"/>
      <c r="M308"/>
      <c r="T308"/>
      <c r="U308"/>
    </row>
    <row r="309" spans="12:21" ht="15">
      <c r="L309"/>
      <c r="M309"/>
      <c r="T309"/>
      <c r="U309"/>
    </row>
    <row r="310" spans="12:21" ht="15">
      <c r="L310"/>
      <c r="M310"/>
      <c r="T310"/>
      <c r="U310"/>
    </row>
    <row r="311" spans="12:21" ht="15">
      <c r="L311"/>
      <c r="M311"/>
      <c r="T311"/>
      <c r="U311"/>
    </row>
    <row r="312" spans="12:21" ht="15">
      <c r="L312"/>
      <c r="M312"/>
      <c r="T312"/>
      <c r="U312"/>
    </row>
    <row r="313" spans="12:21" ht="15">
      <c r="L313"/>
      <c r="M313"/>
      <c r="T313"/>
      <c r="U313"/>
    </row>
    <row r="314" spans="12:21" ht="15">
      <c r="L314"/>
      <c r="M314"/>
      <c r="T314"/>
      <c r="U314"/>
    </row>
    <row r="315" spans="12:21" ht="15">
      <c r="L315"/>
      <c r="M315"/>
      <c r="T315"/>
      <c r="U315"/>
    </row>
    <row r="316" spans="12:21" ht="15">
      <c r="L316"/>
      <c r="M316"/>
      <c r="T316"/>
      <c r="U316"/>
    </row>
    <row r="317" spans="12:21" ht="15">
      <c r="L317"/>
      <c r="M317"/>
      <c r="T317"/>
      <c r="U317"/>
    </row>
    <row r="318" spans="12:21" ht="15">
      <c r="L318"/>
      <c r="M318"/>
      <c r="T318"/>
      <c r="U318"/>
    </row>
    <row r="319" spans="12:21" ht="15">
      <c r="L319"/>
      <c r="M319"/>
      <c r="T319"/>
      <c r="U319"/>
    </row>
    <row r="320" spans="12:21" ht="15">
      <c r="L320"/>
      <c r="M320"/>
      <c r="T320"/>
      <c r="U320"/>
    </row>
    <row r="321" spans="12:21" ht="15">
      <c r="L321"/>
      <c r="M321"/>
      <c r="T321"/>
      <c r="U321"/>
    </row>
    <row r="322" spans="12:21" ht="15">
      <c r="L322"/>
      <c r="M322"/>
      <c r="T322"/>
      <c r="U322"/>
    </row>
    <row r="323" spans="12:21" ht="15">
      <c r="L323"/>
      <c r="M323"/>
      <c r="T323"/>
      <c r="U323"/>
    </row>
    <row r="324" spans="12:21" ht="15">
      <c r="L324"/>
      <c r="M324"/>
      <c r="T324"/>
      <c r="U324"/>
    </row>
    <row r="325" spans="12:21" ht="15">
      <c r="L325"/>
      <c r="M325"/>
      <c r="T325"/>
      <c r="U325"/>
    </row>
    <row r="326" spans="12:21" ht="15">
      <c r="L326"/>
      <c r="M326"/>
      <c r="T326"/>
      <c r="U326"/>
    </row>
    <row r="327" spans="12:21" ht="15">
      <c r="L327"/>
      <c r="M327"/>
      <c r="T327"/>
      <c r="U327"/>
    </row>
    <row r="328" spans="12:21" ht="15">
      <c r="L328"/>
      <c r="M328"/>
      <c r="T328"/>
      <c r="U328"/>
    </row>
    <row r="329" spans="12:21" ht="15">
      <c r="L329"/>
      <c r="M329"/>
      <c r="T329"/>
      <c r="U329"/>
    </row>
    <row r="330" spans="12:21" ht="15">
      <c r="L330"/>
      <c r="M330"/>
      <c r="T330"/>
      <c r="U330"/>
    </row>
    <row r="331" spans="12:21" ht="15">
      <c r="L331"/>
      <c r="M331"/>
      <c r="T331"/>
      <c r="U331"/>
    </row>
    <row r="332" spans="12:21" ht="15">
      <c r="L332"/>
      <c r="M332"/>
      <c r="T332"/>
      <c r="U332"/>
    </row>
    <row r="333" spans="12:21" ht="15">
      <c r="L333"/>
      <c r="M333"/>
      <c r="T333"/>
      <c r="U333"/>
    </row>
    <row r="334" spans="12:21" ht="15">
      <c r="L334"/>
      <c r="M334"/>
      <c r="T334"/>
      <c r="U334"/>
    </row>
    <row r="335" spans="12:21" ht="15">
      <c r="L335"/>
      <c r="M335"/>
      <c r="T335"/>
      <c r="U335"/>
    </row>
    <row r="336" spans="12:21" ht="15">
      <c r="L336"/>
      <c r="M336"/>
      <c r="T336"/>
      <c r="U336"/>
    </row>
    <row r="337" spans="12:21" ht="15">
      <c r="L337"/>
      <c r="M337"/>
      <c r="T337"/>
      <c r="U337"/>
    </row>
    <row r="338" spans="12:21" ht="15">
      <c r="L338"/>
      <c r="M338"/>
      <c r="T338"/>
      <c r="U338"/>
    </row>
    <row r="339" spans="12:21" ht="15">
      <c r="L339"/>
      <c r="M339"/>
      <c r="T339"/>
      <c r="U339"/>
    </row>
    <row r="340" spans="12:21" ht="15">
      <c r="L340"/>
      <c r="M340"/>
      <c r="T340"/>
      <c r="U340"/>
    </row>
    <row r="341" spans="12:21" ht="15">
      <c r="L341"/>
      <c r="M341"/>
      <c r="T341"/>
      <c r="U341"/>
    </row>
    <row r="342" spans="12:21" ht="15">
      <c r="L342"/>
      <c r="M342"/>
      <c r="T342"/>
      <c r="U342"/>
    </row>
    <row r="343" spans="12:21" ht="15">
      <c r="L343"/>
      <c r="M343"/>
      <c r="T343"/>
      <c r="U343"/>
    </row>
    <row r="344" spans="12:21" ht="15">
      <c r="L344"/>
      <c r="M344"/>
      <c r="T344"/>
      <c r="U344"/>
    </row>
    <row r="345" spans="12:21" ht="15">
      <c r="L345"/>
      <c r="M345"/>
      <c r="T345"/>
      <c r="U345"/>
    </row>
    <row r="346" spans="12:21" ht="15">
      <c r="L346"/>
      <c r="M346"/>
      <c r="T346"/>
      <c r="U346"/>
    </row>
    <row r="347" spans="12:21" ht="15">
      <c r="L347"/>
      <c r="M347"/>
      <c r="T347"/>
      <c r="U347"/>
    </row>
    <row r="348" spans="12:21" ht="15">
      <c r="L348"/>
      <c r="M348"/>
      <c r="T348"/>
      <c r="U348"/>
    </row>
    <row r="349" spans="12:21" ht="15">
      <c r="L349"/>
      <c r="M349"/>
      <c r="T349"/>
      <c r="U349"/>
    </row>
    <row r="350" spans="12:21" ht="15">
      <c r="L350"/>
      <c r="M350"/>
      <c r="T350"/>
      <c r="U350"/>
    </row>
    <row r="351" spans="12:21" ht="15">
      <c r="L351"/>
      <c r="M351"/>
      <c r="T351"/>
      <c r="U351"/>
    </row>
    <row r="352" spans="12:21" ht="15">
      <c r="L352"/>
      <c r="M352"/>
      <c r="T352"/>
      <c r="U352"/>
    </row>
    <row r="353" spans="12:21" ht="15">
      <c r="L353"/>
      <c r="M353"/>
      <c r="T353"/>
      <c r="U353"/>
    </row>
    <row r="354" spans="12:21" ht="15">
      <c r="L354"/>
      <c r="M354"/>
      <c r="T354"/>
      <c r="U354"/>
    </row>
    <row r="355" spans="12:21" ht="15">
      <c r="L355"/>
      <c r="M355"/>
      <c r="T355"/>
      <c r="U355"/>
    </row>
    <row r="356" spans="12:21" ht="15">
      <c r="L356"/>
      <c r="M356"/>
      <c r="T356"/>
      <c r="U356"/>
    </row>
    <row r="357" spans="12:21" ht="15">
      <c r="L357"/>
      <c r="M357"/>
      <c r="T357"/>
      <c r="U357"/>
    </row>
    <row r="358" spans="12:21" ht="15">
      <c r="L358"/>
      <c r="M358"/>
      <c r="T358"/>
      <c r="U358"/>
    </row>
    <row r="359" spans="12:21" ht="15">
      <c r="L359"/>
      <c r="M359"/>
      <c r="T359"/>
      <c r="U359"/>
    </row>
    <row r="360" spans="12:21" ht="15">
      <c r="L360"/>
      <c r="M360"/>
      <c r="T360"/>
      <c r="U360"/>
    </row>
    <row r="361" spans="12:21" ht="15">
      <c r="L361"/>
      <c r="M361"/>
      <c r="T361"/>
      <c r="U361"/>
    </row>
    <row r="362" spans="12:21" ht="15">
      <c r="L362"/>
      <c r="M362"/>
      <c r="T362"/>
      <c r="U362"/>
    </row>
    <row r="363" spans="12:21" ht="15">
      <c r="L363"/>
      <c r="M363"/>
      <c r="T363"/>
      <c r="U363"/>
    </row>
    <row r="364" spans="12:21" ht="15">
      <c r="L364"/>
      <c r="M364"/>
      <c r="T364"/>
      <c r="U364"/>
    </row>
    <row r="365" spans="12:21" ht="15">
      <c r="L365"/>
      <c r="M365"/>
      <c r="T365"/>
      <c r="U365"/>
    </row>
    <row r="366" spans="12:21" ht="15">
      <c r="L366"/>
      <c r="M366"/>
      <c r="T366"/>
      <c r="U366"/>
    </row>
    <row r="367" spans="12:21" ht="15">
      <c r="L367"/>
      <c r="M367"/>
      <c r="T367"/>
      <c r="U367"/>
    </row>
    <row r="368" spans="12:21" ht="15">
      <c r="L368"/>
      <c r="M368"/>
      <c r="T368"/>
      <c r="U368"/>
    </row>
    <row r="369" spans="12:21" ht="15">
      <c r="L369"/>
      <c r="M369"/>
      <c r="T369"/>
      <c r="U369"/>
    </row>
    <row r="370" spans="12:21" ht="15">
      <c r="L370"/>
      <c r="M370"/>
      <c r="T370"/>
      <c r="U370"/>
    </row>
    <row r="371" spans="12:21" ht="15">
      <c r="L371"/>
      <c r="M371"/>
      <c r="T371"/>
      <c r="U371"/>
    </row>
    <row r="372" spans="12:21" ht="15">
      <c r="L372"/>
      <c r="M372"/>
      <c r="T372"/>
      <c r="U372"/>
    </row>
    <row r="373" spans="12:21" ht="15">
      <c r="L373"/>
      <c r="M373"/>
      <c r="T373"/>
      <c r="U373"/>
    </row>
    <row r="374" spans="12:21" ht="15">
      <c r="L374"/>
      <c r="M374"/>
      <c r="T374"/>
      <c r="U374"/>
    </row>
    <row r="375" spans="12:21" ht="15">
      <c r="L375"/>
      <c r="M375"/>
      <c r="T375"/>
      <c r="U375"/>
    </row>
    <row r="376" spans="12:21" ht="15">
      <c r="L376"/>
      <c r="M376"/>
      <c r="T376"/>
      <c r="U376"/>
    </row>
    <row r="377" spans="12:21" ht="15">
      <c r="L377"/>
      <c r="M377"/>
      <c r="T377"/>
      <c r="U377"/>
    </row>
    <row r="378" spans="12:21" ht="15">
      <c r="L378"/>
      <c r="M378"/>
      <c r="T378"/>
      <c r="U378"/>
    </row>
    <row r="379" spans="12:21" ht="15">
      <c r="L379"/>
      <c r="M379"/>
      <c r="T379"/>
      <c r="U379"/>
    </row>
    <row r="380" spans="12:21" ht="15">
      <c r="L380"/>
      <c r="M380"/>
      <c r="T380"/>
      <c r="U380"/>
    </row>
    <row r="381" spans="12:21" ht="15">
      <c r="L381"/>
      <c r="M381"/>
      <c r="T381"/>
      <c r="U381"/>
    </row>
    <row r="382" spans="12:21" ht="15">
      <c r="L382"/>
      <c r="M382"/>
      <c r="T382"/>
      <c r="U382"/>
    </row>
    <row r="383" spans="12:21" ht="15">
      <c r="L383"/>
      <c r="M383"/>
      <c r="T383"/>
      <c r="U383"/>
    </row>
    <row r="384" spans="12:21" ht="15">
      <c r="L384"/>
      <c r="M384"/>
      <c r="T384"/>
      <c r="U384"/>
    </row>
    <row r="385" spans="12:21" ht="15">
      <c r="L385"/>
      <c r="M385"/>
      <c r="T385"/>
      <c r="U385"/>
    </row>
    <row r="386" spans="12:21" ht="15">
      <c r="L386"/>
      <c r="M386"/>
      <c r="T386"/>
      <c r="U386"/>
    </row>
    <row r="387" spans="12:21" ht="15">
      <c r="L387"/>
      <c r="M387"/>
      <c r="T387"/>
      <c r="U387"/>
    </row>
    <row r="388" spans="12:21" ht="15">
      <c r="L388"/>
      <c r="M388"/>
      <c r="T388"/>
      <c r="U388"/>
    </row>
    <row r="389" spans="12:21" ht="15">
      <c r="L389"/>
      <c r="M389"/>
      <c r="T389"/>
      <c r="U389"/>
    </row>
    <row r="390" spans="12:21" ht="15">
      <c r="L390"/>
      <c r="M390"/>
      <c r="T390"/>
      <c r="U390"/>
    </row>
    <row r="391" spans="12:21" ht="15">
      <c r="L391"/>
      <c r="M391"/>
      <c r="T391"/>
      <c r="U391"/>
    </row>
    <row r="392" spans="12:21" ht="15">
      <c r="L392"/>
      <c r="M392"/>
      <c r="T392"/>
      <c r="U392"/>
    </row>
    <row r="393" spans="12:21" ht="15">
      <c r="L393"/>
      <c r="M393"/>
      <c r="T393"/>
      <c r="U393"/>
    </row>
    <row r="394" spans="12:21" ht="15">
      <c r="L394"/>
      <c r="M394"/>
      <c r="T394"/>
      <c r="U394"/>
    </row>
    <row r="395" spans="12:21" ht="15">
      <c r="L395"/>
      <c r="M395"/>
      <c r="T395"/>
      <c r="U395"/>
    </row>
    <row r="396" spans="12:21" ht="15">
      <c r="L396"/>
      <c r="M396"/>
      <c r="T396"/>
      <c r="U396"/>
    </row>
    <row r="397" spans="12:21" ht="15">
      <c r="L397"/>
      <c r="M397"/>
      <c r="T397"/>
      <c r="U397"/>
    </row>
    <row r="398" spans="12:21" ht="15">
      <c r="L398"/>
      <c r="M398"/>
      <c r="T398"/>
      <c r="U398"/>
    </row>
    <row r="399" spans="12:21" ht="15">
      <c r="L399"/>
      <c r="M399"/>
      <c r="T399"/>
      <c r="U399"/>
    </row>
    <row r="400" spans="12:21" ht="15">
      <c r="L400"/>
      <c r="M400"/>
      <c r="T400"/>
      <c r="U400"/>
    </row>
    <row r="401" spans="12:21" ht="15">
      <c r="L401"/>
      <c r="M401"/>
      <c r="T401"/>
      <c r="U401"/>
    </row>
    <row r="402" spans="12:21" ht="15">
      <c r="L402"/>
      <c r="M402"/>
      <c r="T402"/>
      <c r="U402"/>
    </row>
    <row r="403" spans="12:21" ht="15">
      <c r="L403"/>
      <c r="M403"/>
      <c r="T403"/>
      <c r="U403"/>
    </row>
    <row r="404" spans="12:21" ht="15">
      <c r="L404"/>
      <c r="M404"/>
      <c r="T404"/>
      <c r="U404"/>
    </row>
    <row r="405" spans="12:21" ht="15">
      <c r="L405"/>
      <c r="M405"/>
      <c r="T405"/>
      <c r="U405"/>
    </row>
    <row r="406" spans="12:21" ht="15">
      <c r="L406"/>
      <c r="M406"/>
      <c r="T406"/>
      <c r="U406"/>
    </row>
    <row r="407" spans="12:21" ht="15">
      <c r="L407"/>
      <c r="M407"/>
      <c r="T407"/>
      <c r="U407"/>
    </row>
    <row r="408" spans="12:21" ht="15">
      <c r="L408"/>
      <c r="M408"/>
      <c r="T408"/>
      <c r="U408"/>
    </row>
    <row r="409" spans="12:21" ht="15">
      <c r="L409"/>
      <c r="M409"/>
      <c r="T409"/>
      <c r="U409"/>
    </row>
    <row r="410" spans="12:21" ht="15">
      <c r="L410"/>
      <c r="M410"/>
      <c r="T410"/>
      <c r="U410"/>
    </row>
    <row r="411" spans="12:21" ht="15">
      <c r="L411"/>
      <c r="M411"/>
      <c r="T411"/>
      <c r="U411"/>
    </row>
    <row r="412" spans="12:21" ht="15">
      <c r="L412"/>
      <c r="M412"/>
      <c r="T412"/>
      <c r="U412"/>
    </row>
    <row r="413" spans="12:21" ht="15">
      <c r="L413"/>
      <c r="M413"/>
      <c r="T413"/>
      <c r="U413"/>
    </row>
    <row r="414" spans="12:21" ht="15">
      <c r="L414"/>
      <c r="M414"/>
      <c r="T414"/>
      <c r="U414"/>
    </row>
    <row r="415" spans="12:21" ht="15">
      <c r="L415"/>
      <c r="M415"/>
      <c r="T415"/>
      <c r="U415"/>
    </row>
    <row r="416" spans="12:21" ht="15">
      <c r="L416"/>
      <c r="M416"/>
      <c r="T416"/>
      <c r="U416"/>
    </row>
    <row r="417" spans="12:21" ht="15">
      <c r="L417"/>
      <c r="M417"/>
      <c r="T417"/>
      <c r="U417"/>
    </row>
    <row r="418" spans="12:21" ht="15">
      <c r="L418"/>
      <c r="M418"/>
      <c r="T418"/>
      <c r="U418"/>
    </row>
    <row r="419" spans="12:21" ht="15">
      <c r="L419"/>
      <c r="M419"/>
      <c r="T419"/>
      <c r="U419"/>
    </row>
    <row r="420" spans="12:21" ht="15">
      <c r="L420"/>
      <c r="M420"/>
      <c r="T420"/>
      <c r="U420"/>
    </row>
    <row r="421" spans="12:21" ht="15">
      <c r="L421"/>
      <c r="M421"/>
      <c r="T421"/>
      <c r="U421"/>
    </row>
    <row r="422" spans="12:21" ht="15">
      <c r="L422"/>
      <c r="M422"/>
      <c r="T422"/>
      <c r="U422"/>
    </row>
    <row r="423" spans="12:21" ht="15">
      <c r="L423"/>
      <c r="M423"/>
      <c r="T423"/>
      <c r="U423"/>
    </row>
    <row r="424" spans="12:21" ht="15">
      <c r="L424"/>
      <c r="M424"/>
      <c r="T424"/>
      <c r="U424"/>
    </row>
    <row r="425" spans="12:21" ht="15">
      <c r="L425"/>
      <c r="M425"/>
      <c r="T425"/>
      <c r="U425"/>
    </row>
    <row r="426" spans="12:21" ht="15">
      <c r="L426"/>
      <c r="M426"/>
      <c r="T426"/>
      <c r="U426"/>
    </row>
    <row r="427" spans="12:21" ht="15">
      <c r="L427"/>
      <c r="M427"/>
      <c r="T427"/>
      <c r="U427"/>
    </row>
    <row r="428" spans="12:21" ht="15">
      <c r="L428"/>
      <c r="M428"/>
      <c r="T428"/>
      <c r="U428"/>
    </row>
    <row r="429" spans="12:21" ht="15">
      <c r="L429"/>
      <c r="M429"/>
      <c r="T429"/>
      <c r="U429"/>
    </row>
    <row r="430" spans="12:21" ht="15">
      <c r="L430"/>
      <c r="M430"/>
      <c r="T430"/>
      <c r="U430"/>
    </row>
    <row r="431" spans="12:21" ht="15">
      <c r="L431"/>
      <c r="M431"/>
      <c r="T431"/>
      <c r="U431"/>
    </row>
    <row r="432" spans="12:21" ht="15">
      <c r="L432"/>
      <c r="M432"/>
      <c r="T432"/>
      <c r="U432"/>
    </row>
    <row r="433" spans="12:21" ht="15">
      <c r="L433"/>
      <c r="M433"/>
      <c r="T433"/>
      <c r="U433"/>
    </row>
    <row r="434" spans="12:21" ht="15">
      <c r="L434"/>
      <c r="M434"/>
      <c r="T434"/>
      <c r="U434"/>
    </row>
    <row r="435" spans="12:21" ht="15">
      <c r="L435"/>
      <c r="M435"/>
      <c r="T435"/>
      <c r="U435"/>
    </row>
    <row r="436" spans="12:21" ht="15">
      <c r="L436"/>
      <c r="M436"/>
      <c r="T436"/>
      <c r="U436"/>
    </row>
    <row r="437" spans="12:21" ht="15">
      <c r="L437"/>
      <c r="M437"/>
      <c r="T437"/>
      <c r="U437"/>
    </row>
    <row r="438" spans="12:21" ht="15">
      <c r="L438"/>
      <c r="M438"/>
      <c r="T438"/>
      <c r="U438"/>
    </row>
    <row r="439" spans="12:21" ht="15">
      <c r="L439"/>
      <c r="M439"/>
      <c r="T439"/>
      <c r="U439"/>
    </row>
    <row r="440" spans="12:21" ht="15">
      <c r="L440"/>
      <c r="M440"/>
      <c r="T440"/>
      <c r="U440"/>
    </row>
    <row r="441" spans="12:21" ht="15">
      <c r="L441"/>
      <c r="M441"/>
      <c r="T441"/>
      <c r="U441"/>
    </row>
    <row r="442" spans="12:21" ht="15">
      <c r="L442"/>
      <c r="M442"/>
      <c r="T442"/>
      <c r="U442"/>
    </row>
    <row r="443" spans="12:21" ht="15">
      <c r="L443"/>
      <c r="M443"/>
      <c r="T443"/>
      <c r="U443"/>
    </row>
    <row r="444" spans="12:21" ht="15">
      <c r="L444"/>
      <c r="M444"/>
      <c r="T444"/>
      <c r="U444"/>
    </row>
    <row r="445" spans="12:21" ht="15">
      <c r="L445"/>
      <c r="M445"/>
      <c r="T445"/>
      <c r="U445"/>
    </row>
    <row r="446" spans="12:21" ht="15">
      <c r="L446"/>
      <c r="M446"/>
      <c r="T446"/>
      <c r="U446"/>
    </row>
    <row r="447" spans="12:21" ht="15">
      <c r="L447"/>
      <c r="M447"/>
      <c r="T447"/>
      <c r="U447"/>
    </row>
    <row r="448" spans="12:21" ht="15">
      <c r="L448"/>
      <c r="M448"/>
      <c r="T448"/>
      <c r="U448"/>
    </row>
    <row r="449" spans="12:21" ht="15">
      <c r="L449"/>
      <c r="M449"/>
      <c r="T449"/>
      <c r="U449"/>
    </row>
    <row r="450" spans="12:21" ht="15">
      <c r="L450"/>
      <c r="M450"/>
      <c r="T450"/>
      <c r="U450"/>
    </row>
    <row r="451" spans="12:21" ht="15">
      <c r="L451"/>
      <c r="M451"/>
      <c r="T451"/>
      <c r="U451"/>
    </row>
    <row r="452" spans="12:21" ht="15">
      <c r="L452"/>
      <c r="M452"/>
      <c r="T452"/>
      <c r="U452"/>
    </row>
    <row r="453" spans="12:21" ht="15">
      <c r="L453"/>
      <c r="M453"/>
      <c r="T453"/>
      <c r="U453"/>
    </row>
    <row r="454" spans="12:21" ht="15">
      <c r="L454"/>
      <c r="M454"/>
      <c r="T454"/>
      <c r="U454"/>
    </row>
    <row r="455" spans="12:21" ht="15">
      <c r="L455"/>
      <c r="M455"/>
      <c r="T455"/>
      <c r="U455"/>
    </row>
    <row r="456" spans="12:21" ht="15">
      <c r="L456"/>
      <c r="M456"/>
      <c r="T456"/>
      <c r="U456"/>
    </row>
    <row r="457" spans="12:21" ht="15">
      <c r="L457"/>
      <c r="M457"/>
      <c r="T457"/>
      <c r="U457"/>
    </row>
    <row r="458" spans="12:21" ht="15">
      <c r="L458"/>
      <c r="M458"/>
      <c r="T458"/>
      <c r="U458"/>
    </row>
    <row r="459" spans="12:21" ht="15">
      <c r="L459"/>
      <c r="M459"/>
      <c r="T459"/>
      <c r="U459"/>
    </row>
    <row r="460" spans="12:21" ht="15">
      <c r="L460"/>
      <c r="M460"/>
      <c r="T460"/>
      <c r="U460"/>
    </row>
    <row r="461" spans="12:21" ht="15">
      <c r="L461"/>
      <c r="M461"/>
      <c r="T461"/>
      <c r="U461"/>
    </row>
    <row r="462" spans="12:21" ht="15">
      <c r="L462"/>
      <c r="M462"/>
      <c r="T462"/>
      <c r="U462"/>
    </row>
    <row r="463" spans="12:21" ht="15">
      <c r="L463"/>
      <c r="M463"/>
      <c r="T463"/>
      <c r="U463"/>
    </row>
    <row r="464" spans="12:21" ht="15">
      <c r="L464"/>
      <c r="M464"/>
      <c r="T464"/>
      <c r="U464"/>
    </row>
    <row r="465" spans="12:21" ht="15">
      <c r="L465"/>
      <c r="M465"/>
      <c r="T465"/>
      <c r="U465"/>
    </row>
    <row r="466" spans="12:21" ht="15">
      <c r="L466"/>
      <c r="M466"/>
      <c r="T466"/>
      <c r="U466"/>
    </row>
    <row r="467" spans="12:21" ht="15">
      <c r="L467"/>
      <c r="M467"/>
      <c r="T467"/>
      <c r="U467"/>
    </row>
    <row r="468" spans="12:21" ht="15">
      <c r="L468"/>
      <c r="M468"/>
      <c r="T468"/>
      <c r="U468"/>
    </row>
    <row r="469" spans="12:21" ht="15">
      <c r="L469"/>
      <c r="M469"/>
      <c r="T469"/>
      <c r="U469"/>
    </row>
    <row r="470" spans="12:21" ht="15">
      <c r="L470"/>
      <c r="M470"/>
      <c r="T470"/>
      <c r="U470"/>
    </row>
    <row r="471" spans="12:21" ht="15">
      <c r="L471"/>
      <c r="M471"/>
      <c r="T471"/>
      <c r="U471"/>
    </row>
    <row r="472" spans="12:21" ht="15">
      <c r="L472"/>
      <c r="M472"/>
      <c r="T472"/>
      <c r="U472"/>
    </row>
    <row r="473" spans="12:21" ht="15">
      <c r="L473"/>
      <c r="M473"/>
      <c r="T473"/>
      <c r="U473"/>
    </row>
    <row r="474" spans="12:21" ht="15">
      <c r="L474"/>
      <c r="M474"/>
      <c r="T474"/>
      <c r="U474"/>
    </row>
    <row r="475" spans="12:21" ht="15">
      <c r="L475"/>
      <c r="M475"/>
      <c r="T475"/>
      <c r="U475"/>
    </row>
    <row r="476" spans="12:21" ht="15">
      <c r="L476"/>
      <c r="M476"/>
      <c r="T476"/>
      <c r="U476"/>
    </row>
    <row r="477" spans="12:21" ht="15">
      <c r="L477"/>
      <c r="M477"/>
      <c r="T477"/>
      <c r="U477"/>
    </row>
    <row r="478" spans="12:21" ht="15">
      <c r="L478"/>
      <c r="M478"/>
      <c r="T478"/>
      <c r="U478"/>
    </row>
    <row r="479" spans="12:21" ht="15">
      <c r="L479"/>
      <c r="M479"/>
      <c r="T479"/>
      <c r="U479"/>
    </row>
    <row r="480" spans="12:21" ht="15">
      <c r="L480"/>
      <c r="M480"/>
      <c r="T480"/>
      <c r="U480"/>
    </row>
    <row r="481" spans="12:21" ht="15">
      <c r="L481"/>
      <c r="M481"/>
      <c r="T481"/>
      <c r="U481"/>
    </row>
    <row r="482" spans="12:21" ht="15">
      <c r="L482"/>
      <c r="M482"/>
      <c r="T482"/>
      <c r="U482"/>
    </row>
    <row r="483" spans="12:21" ht="15">
      <c r="L483"/>
      <c r="M483"/>
      <c r="T483"/>
      <c r="U483"/>
    </row>
    <row r="484" spans="12:21" ht="15">
      <c r="L484"/>
      <c r="M484"/>
      <c r="T484"/>
      <c r="U484"/>
    </row>
    <row r="485" spans="12:21" ht="15">
      <c r="L485"/>
      <c r="M485"/>
      <c r="T485"/>
      <c r="U485"/>
    </row>
    <row r="486" spans="12:21" ht="15">
      <c r="L486"/>
      <c r="M486"/>
      <c r="T486"/>
      <c r="U486"/>
    </row>
    <row r="487" spans="12:21" ht="15">
      <c r="L487"/>
      <c r="M487"/>
      <c r="T487"/>
      <c r="U487"/>
    </row>
    <row r="488" spans="12:21" ht="15">
      <c r="L488"/>
      <c r="M488"/>
      <c r="T488"/>
      <c r="U488"/>
    </row>
    <row r="489" spans="12:21" ht="15">
      <c r="L489"/>
      <c r="M489"/>
      <c r="T489"/>
      <c r="U489"/>
    </row>
    <row r="490" spans="12:21" ht="15">
      <c r="L490"/>
      <c r="M490"/>
      <c r="T490"/>
      <c r="U490"/>
    </row>
    <row r="491" spans="12:21" ht="15">
      <c r="L491"/>
      <c r="M491"/>
      <c r="T491"/>
      <c r="U491"/>
    </row>
    <row r="492" spans="12:21" ht="15">
      <c r="L492"/>
      <c r="M492"/>
      <c r="T492"/>
      <c r="U492"/>
    </row>
    <row r="493" spans="12:21" ht="15">
      <c r="L493"/>
      <c r="M493"/>
      <c r="T493"/>
      <c r="U493"/>
    </row>
    <row r="494" spans="12:21" ht="15">
      <c r="L494"/>
      <c r="M494"/>
      <c r="T494"/>
      <c r="U494"/>
    </row>
    <row r="495" spans="12:21" ht="15">
      <c r="L495"/>
      <c r="M495"/>
      <c r="T495"/>
      <c r="U495"/>
    </row>
    <row r="496" spans="12:21" ht="15">
      <c r="L496"/>
      <c r="M496"/>
      <c r="T496"/>
      <c r="U496"/>
    </row>
    <row r="497" spans="12:21" ht="15">
      <c r="L497"/>
      <c r="M497"/>
      <c r="T497"/>
      <c r="U497"/>
    </row>
    <row r="498" spans="12:21" ht="15">
      <c r="L498"/>
      <c r="M498"/>
      <c r="T498"/>
      <c r="U498"/>
    </row>
    <row r="499" spans="12:21" ht="15">
      <c r="L499"/>
      <c r="M499"/>
      <c r="T499"/>
      <c r="U499"/>
    </row>
    <row r="500" spans="12:21" ht="15">
      <c r="L500"/>
      <c r="M500"/>
      <c r="T500"/>
      <c r="U500"/>
    </row>
    <row r="501" spans="12:21" ht="15">
      <c r="L501"/>
      <c r="M501"/>
      <c r="T501"/>
      <c r="U501"/>
    </row>
    <row r="502" spans="12:21" ht="15">
      <c r="L502"/>
      <c r="M502"/>
      <c r="T502"/>
      <c r="U502"/>
    </row>
    <row r="503" spans="12:21" ht="15">
      <c r="L503"/>
      <c r="M503"/>
      <c r="T503"/>
      <c r="U503"/>
    </row>
    <row r="504" spans="12:21" ht="15">
      <c r="L504"/>
      <c r="M504"/>
      <c r="T504"/>
      <c r="U504"/>
    </row>
    <row r="505" spans="12:21" ht="15">
      <c r="L505"/>
      <c r="M505"/>
      <c r="T505"/>
      <c r="U505"/>
    </row>
    <row r="506" spans="12:21" ht="15">
      <c r="L506"/>
      <c r="M506"/>
      <c r="T506"/>
      <c r="U506"/>
    </row>
    <row r="507" spans="12:21" ht="15">
      <c r="L507"/>
      <c r="M507"/>
      <c r="T507"/>
      <c r="U507"/>
    </row>
    <row r="508" spans="12:21" ht="15">
      <c r="L508"/>
      <c r="M508"/>
      <c r="T508"/>
      <c r="U508"/>
    </row>
    <row r="509" spans="12:21" ht="15">
      <c r="L509"/>
      <c r="M509"/>
      <c r="T509"/>
      <c r="U509"/>
    </row>
    <row r="510" spans="12:21" ht="15">
      <c r="L510"/>
      <c r="M510"/>
      <c r="T510"/>
      <c r="U510"/>
    </row>
    <row r="511" spans="12:21" ht="15">
      <c r="L511"/>
      <c r="M511"/>
      <c r="T511"/>
      <c r="U511"/>
    </row>
    <row r="512" spans="12:21" ht="15">
      <c r="L512"/>
      <c r="M512"/>
      <c r="T512"/>
      <c r="U512"/>
    </row>
    <row r="513" spans="12:21" ht="15">
      <c r="L513"/>
      <c r="M513"/>
      <c r="T513"/>
      <c r="U513"/>
    </row>
    <row r="514" spans="12:21" ht="15">
      <c r="L514"/>
      <c r="M514"/>
      <c r="T514"/>
      <c r="U514"/>
    </row>
    <row r="515" spans="12:21" ht="15">
      <c r="L515"/>
      <c r="M515"/>
      <c r="T515"/>
      <c r="U515"/>
    </row>
    <row r="516" spans="12:21" ht="15">
      <c r="L516"/>
      <c r="M516"/>
      <c r="T516"/>
      <c r="U516"/>
    </row>
    <row r="517" spans="12:21" ht="15">
      <c r="L517"/>
      <c r="M517"/>
      <c r="T517"/>
      <c r="U517"/>
    </row>
    <row r="518" spans="12:21" ht="15">
      <c r="L518"/>
      <c r="M518"/>
      <c r="T518"/>
      <c r="U518"/>
    </row>
    <row r="519" spans="12:21" ht="15">
      <c r="L519"/>
      <c r="M519"/>
      <c r="T519"/>
      <c r="U519"/>
    </row>
    <row r="520" spans="12:21" ht="15">
      <c r="L520"/>
      <c r="M520"/>
      <c r="T520"/>
      <c r="U520"/>
    </row>
    <row r="521" spans="12:21" ht="15">
      <c r="L521"/>
      <c r="M521"/>
      <c r="T521"/>
      <c r="U521"/>
    </row>
    <row r="522" spans="12:21" ht="15">
      <c r="L522"/>
      <c r="M522"/>
      <c r="T522"/>
      <c r="U522"/>
    </row>
    <row r="523" spans="12:21" ht="15">
      <c r="L523"/>
      <c r="M523"/>
      <c r="T523"/>
      <c r="U523"/>
    </row>
    <row r="524" spans="12:21" ht="15">
      <c r="L524"/>
      <c r="M524"/>
      <c r="T524"/>
      <c r="U524"/>
    </row>
    <row r="525" spans="12:21" ht="15">
      <c r="L525"/>
      <c r="M525"/>
      <c r="T525"/>
      <c r="U525"/>
    </row>
    <row r="526" spans="12:21" ht="15">
      <c r="L526"/>
      <c r="M526"/>
      <c r="T526"/>
      <c r="U526"/>
    </row>
    <row r="527" spans="12:21" ht="15">
      <c r="L527"/>
      <c r="M527"/>
      <c r="T527"/>
      <c r="U527"/>
    </row>
    <row r="528" spans="12:21" ht="15">
      <c r="L528"/>
      <c r="M528"/>
      <c r="T528"/>
      <c r="U528"/>
    </row>
    <row r="529" spans="12:21" ht="15">
      <c r="L529"/>
      <c r="M529"/>
      <c r="T529"/>
      <c r="U529"/>
    </row>
    <row r="530" spans="12:21" ht="15">
      <c r="L530"/>
      <c r="M530"/>
      <c r="T530"/>
      <c r="U530"/>
    </row>
    <row r="531" spans="12:21" ht="15">
      <c r="L531"/>
      <c r="M531"/>
      <c r="T531"/>
      <c r="U531"/>
    </row>
    <row r="532" spans="12:21" ht="15">
      <c r="L532"/>
      <c r="M532"/>
      <c r="T532"/>
      <c r="U532"/>
    </row>
    <row r="533" spans="12:21" ht="15">
      <c r="L533"/>
      <c r="M533"/>
      <c r="T533"/>
      <c r="U533"/>
    </row>
    <row r="534" spans="12:21" ht="15">
      <c r="L534"/>
      <c r="M534"/>
      <c r="T534"/>
      <c r="U534"/>
    </row>
    <row r="535" spans="12:21" ht="15">
      <c r="L535"/>
      <c r="M535"/>
      <c r="T535"/>
      <c r="U535"/>
    </row>
    <row r="536" spans="12:21" ht="15">
      <c r="L536"/>
      <c r="M536"/>
      <c r="T536"/>
      <c r="U536"/>
    </row>
    <row r="537" spans="12:21" ht="15">
      <c r="L537"/>
      <c r="M537"/>
      <c r="T537"/>
      <c r="U537"/>
    </row>
    <row r="538" spans="12:21" ht="15">
      <c r="L538"/>
      <c r="M538"/>
      <c r="T538"/>
      <c r="U538"/>
    </row>
    <row r="539" spans="12:21" ht="15">
      <c r="L539"/>
      <c r="M539"/>
      <c r="T539"/>
      <c r="U539"/>
    </row>
    <row r="540" spans="12:21" ht="15">
      <c r="L540"/>
      <c r="M540"/>
      <c r="T540"/>
      <c r="U540"/>
    </row>
    <row r="541" spans="12:21" ht="15">
      <c r="L541"/>
      <c r="M541"/>
      <c r="T541"/>
      <c r="U541"/>
    </row>
    <row r="542" spans="12:21" ht="15">
      <c r="L542"/>
      <c r="M542"/>
      <c r="T542"/>
      <c r="U542"/>
    </row>
    <row r="543" spans="12:21" ht="15">
      <c r="L543"/>
      <c r="M543"/>
      <c r="T543"/>
      <c r="U543"/>
    </row>
    <row r="544" spans="12:21" ht="15">
      <c r="L544"/>
      <c r="M544"/>
      <c r="T544"/>
      <c r="U544"/>
    </row>
    <row r="545" spans="12:21" ht="15">
      <c r="L545"/>
      <c r="M545"/>
      <c r="T545"/>
      <c r="U545"/>
    </row>
    <row r="546" spans="12:21" ht="15">
      <c r="L546"/>
      <c r="M546"/>
      <c r="T546"/>
      <c r="U546"/>
    </row>
    <row r="547" spans="12:21" ht="15">
      <c r="L547"/>
      <c r="M547"/>
      <c r="T547"/>
      <c r="U547"/>
    </row>
    <row r="548" spans="12:21" ht="15">
      <c r="L548"/>
      <c r="M548"/>
      <c r="T548"/>
      <c r="U548"/>
    </row>
    <row r="549" spans="12:21" ht="15">
      <c r="L549"/>
      <c r="M549"/>
      <c r="T549"/>
      <c r="U549"/>
    </row>
    <row r="550" spans="12:21" ht="15">
      <c r="L550"/>
      <c r="M550"/>
      <c r="T550"/>
      <c r="U550"/>
    </row>
    <row r="551" spans="12:21" ht="15">
      <c r="L551"/>
      <c r="M551"/>
      <c r="T551"/>
      <c r="U551"/>
    </row>
    <row r="552" spans="12:21" ht="15">
      <c r="L552"/>
      <c r="M552"/>
      <c r="T552"/>
      <c r="U552"/>
    </row>
    <row r="553" spans="12:21" ht="15">
      <c r="L553"/>
      <c r="M553"/>
      <c r="T553"/>
      <c r="U553"/>
    </row>
    <row r="554" spans="12:21" ht="15">
      <c r="L554"/>
      <c r="M554"/>
      <c r="T554"/>
      <c r="U554"/>
    </row>
    <row r="555" spans="12:21" ht="15">
      <c r="L555"/>
      <c r="M555"/>
      <c r="T555"/>
      <c r="U555"/>
    </row>
    <row r="556" spans="12:21" ht="15">
      <c r="L556"/>
      <c r="M556"/>
      <c r="T556"/>
      <c r="U556"/>
    </row>
    <row r="557" spans="12:21" ht="15">
      <c r="L557"/>
      <c r="M557"/>
      <c r="T557"/>
      <c r="U557"/>
    </row>
    <row r="558" spans="12:21" ht="15">
      <c r="L558"/>
      <c r="M558"/>
      <c r="T558"/>
      <c r="U558"/>
    </row>
    <row r="559" spans="12:21" ht="15">
      <c r="L559"/>
      <c r="M559"/>
      <c r="T559"/>
      <c r="U559"/>
    </row>
    <row r="560" spans="12:21" ht="15">
      <c r="L560"/>
      <c r="M560"/>
      <c r="T560"/>
      <c r="U560"/>
    </row>
    <row r="561" spans="12:21" ht="15">
      <c r="L561"/>
      <c r="M561"/>
      <c r="T561"/>
      <c r="U561"/>
    </row>
    <row r="562" spans="12:21" ht="15">
      <c r="L562"/>
      <c r="M562"/>
      <c r="T562"/>
      <c r="U562"/>
    </row>
    <row r="563" spans="12:21" ht="15">
      <c r="L563"/>
      <c r="M563"/>
      <c r="T563"/>
      <c r="U563"/>
    </row>
    <row r="564" spans="12:21" ht="15">
      <c r="L564"/>
      <c r="M564"/>
      <c r="T564"/>
      <c r="U564"/>
    </row>
    <row r="565" spans="12:21" ht="15">
      <c r="L565"/>
      <c r="M565"/>
      <c r="T565"/>
      <c r="U565"/>
    </row>
    <row r="566" spans="12:21" ht="15">
      <c r="L566"/>
      <c r="M566"/>
      <c r="T566"/>
      <c r="U566"/>
    </row>
    <row r="567" spans="12:21" ht="15">
      <c r="L567"/>
      <c r="M567"/>
      <c r="T567"/>
      <c r="U567"/>
    </row>
    <row r="568" spans="12:21" ht="15">
      <c r="L568"/>
      <c r="M568"/>
      <c r="T568"/>
      <c r="U568"/>
    </row>
    <row r="569" spans="12:21" ht="15">
      <c r="L569"/>
      <c r="M569"/>
      <c r="T569"/>
      <c r="U569"/>
    </row>
    <row r="570" spans="12:21" ht="15">
      <c r="L570"/>
      <c r="M570"/>
      <c r="T570"/>
      <c r="U570"/>
    </row>
    <row r="571" spans="12:21" ht="15">
      <c r="L571"/>
      <c r="M571"/>
      <c r="T571"/>
      <c r="U571"/>
    </row>
    <row r="572" spans="12:21" ht="15">
      <c r="L572"/>
      <c r="M572"/>
      <c r="T572"/>
      <c r="U572"/>
    </row>
    <row r="573" spans="12:21" ht="15">
      <c r="L573"/>
      <c r="M573"/>
      <c r="T573"/>
      <c r="U573"/>
    </row>
    <row r="574" spans="12:21" ht="15">
      <c r="L574"/>
      <c r="M574"/>
      <c r="T574"/>
      <c r="U574"/>
    </row>
    <row r="575" spans="12:21" ht="15">
      <c r="L575"/>
      <c r="M575"/>
      <c r="T575"/>
      <c r="U575"/>
    </row>
    <row r="576" spans="12:21" ht="15">
      <c r="L576"/>
      <c r="M576"/>
      <c r="T576"/>
      <c r="U576"/>
    </row>
    <row r="577" spans="12:21" ht="15">
      <c r="L577"/>
      <c r="M577"/>
      <c r="T577"/>
      <c r="U577"/>
    </row>
    <row r="578" spans="12:21" ht="15">
      <c r="L578"/>
      <c r="M578"/>
      <c r="T578"/>
      <c r="U578"/>
    </row>
    <row r="579" spans="12:21" ht="15">
      <c r="L579"/>
      <c r="M579"/>
      <c r="T579"/>
      <c r="U579"/>
    </row>
    <row r="580" spans="12:21" ht="15">
      <c r="L580"/>
      <c r="M580"/>
      <c r="T580"/>
      <c r="U580"/>
    </row>
    <row r="581" spans="12:21" ht="15">
      <c r="L581"/>
      <c r="M581"/>
      <c r="T581"/>
      <c r="U581"/>
    </row>
    <row r="582" spans="12:21" ht="15">
      <c r="L582"/>
      <c r="M582"/>
      <c r="T582"/>
      <c r="U582"/>
    </row>
    <row r="583" spans="12:21" ht="15">
      <c r="L583"/>
      <c r="M583"/>
      <c r="T583"/>
      <c r="U583"/>
    </row>
    <row r="584" spans="12:21" ht="15">
      <c r="L584"/>
      <c r="M584"/>
      <c r="T584"/>
      <c r="U584"/>
    </row>
    <row r="585" spans="12:21" ht="15">
      <c r="L585"/>
      <c r="M585"/>
      <c r="T585"/>
      <c r="U585"/>
    </row>
    <row r="586" spans="12:21" ht="15">
      <c r="L586"/>
      <c r="M586"/>
      <c r="T586"/>
      <c r="U586"/>
    </row>
    <row r="587" spans="12:21" ht="15">
      <c r="L587"/>
      <c r="M587"/>
      <c r="T587"/>
      <c r="U587"/>
    </row>
    <row r="588" spans="12:21" ht="15">
      <c r="L588"/>
      <c r="M588"/>
      <c r="T588"/>
      <c r="U588"/>
    </row>
    <row r="589" spans="12:21" ht="15">
      <c r="L589"/>
      <c r="M589"/>
      <c r="T589"/>
      <c r="U589"/>
    </row>
    <row r="590" spans="12:21" ht="15">
      <c r="L590"/>
      <c r="M590"/>
      <c r="T590"/>
      <c r="U590"/>
    </row>
    <row r="591" spans="12:21" ht="15">
      <c r="L591"/>
      <c r="M591"/>
      <c r="T591"/>
      <c r="U591"/>
    </row>
    <row r="592" spans="12:21" ht="15">
      <c r="L592"/>
      <c r="M592"/>
      <c r="T592"/>
      <c r="U592"/>
    </row>
    <row r="593" spans="12:21" ht="15">
      <c r="L593"/>
      <c r="M593"/>
      <c r="T593"/>
      <c r="U593"/>
    </row>
    <row r="594" spans="12:21" ht="15">
      <c r="L594"/>
      <c r="M594"/>
      <c r="T594"/>
      <c r="U594"/>
    </row>
    <row r="595" spans="12:21" ht="15">
      <c r="L595"/>
      <c r="M595"/>
      <c r="T595"/>
      <c r="U595"/>
    </row>
    <row r="596" spans="12:21" ht="15">
      <c r="L596"/>
      <c r="M596"/>
      <c r="T596"/>
      <c r="U596"/>
    </row>
    <row r="597" spans="12:21" ht="15">
      <c r="L597"/>
      <c r="M597"/>
      <c r="T597"/>
      <c r="U597"/>
    </row>
    <row r="598" spans="12:21" ht="15">
      <c r="L598"/>
      <c r="M598"/>
      <c r="T598"/>
      <c r="U598"/>
    </row>
    <row r="599" spans="12:21" ht="15">
      <c r="L599"/>
      <c r="M599"/>
      <c r="T599"/>
      <c r="U599"/>
    </row>
    <row r="600" spans="12:21" ht="15">
      <c r="L600"/>
      <c r="M600"/>
      <c r="T600"/>
      <c r="U600"/>
    </row>
    <row r="601" spans="12:21" ht="15">
      <c r="L601"/>
      <c r="M601"/>
      <c r="T601"/>
      <c r="U601"/>
    </row>
    <row r="602" spans="12:21" ht="15">
      <c r="L602"/>
      <c r="M602"/>
      <c r="T602"/>
      <c r="U602"/>
    </row>
    <row r="603" spans="12:21" ht="15">
      <c r="L603"/>
      <c r="M603"/>
      <c r="T603"/>
      <c r="U603"/>
    </row>
    <row r="604" spans="12:21" ht="15">
      <c r="L604"/>
      <c r="M604"/>
      <c r="T604"/>
      <c r="U604"/>
    </row>
    <row r="605" spans="12:21" ht="15">
      <c r="L605"/>
      <c r="M605"/>
      <c r="T605"/>
      <c r="U605"/>
    </row>
    <row r="606" spans="12:21" ht="15">
      <c r="L606"/>
      <c r="M606"/>
      <c r="T606"/>
      <c r="U606"/>
    </row>
    <row r="607" spans="12:21" ht="15">
      <c r="L607"/>
      <c r="M607"/>
      <c r="T607"/>
      <c r="U607"/>
    </row>
    <row r="608" spans="12:21" ht="15">
      <c r="L608"/>
      <c r="M608"/>
      <c r="T608"/>
      <c r="U608"/>
    </row>
    <row r="609" spans="12:21" ht="15">
      <c r="L609"/>
      <c r="M609"/>
      <c r="T609"/>
      <c r="U609"/>
    </row>
    <row r="610" spans="12:21" ht="15">
      <c r="L610"/>
      <c r="M610"/>
      <c r="T610"/>
      <c r="U610"/>
    </row>
    <row r="611" spans="12:21" ht="15">
      <c r="L611"/>
      <c r="M611"/>
      <c r="T611"/>
      <c r="U611"/>
    </row>
    <row r="612" spans="12:21" ht="15">
      <c r="L612"/>
      <c r="M612"/>
      <c r="T612"/>
      <c r="U612"/>
    </row>
    <row r="613" spans="12:21" ht="15">
      <c r="L613"/>
      <c r="M613"/>
      <c r="T613"/>
      <c r="U613"/>
    </row>
    <row r="614" spans="12:21" ht="15">
      <c r="L614"/>
      <c r="M614"/>
      <c r="T614"/>
      <c r="U614"/>
    </row>
    <row r="615" spans="12:21" ht="15">
      <c r="L615"/>
      <c r="M615"/>
      <c r="T615"/>
      <c r="U615"/>
    </row>
    <row r="616" spans="12:21" ht="15">
      <c r="L616"/>
      <c r="M616"/>
      <c r="T616"/>
      <c r="U616"/>
    </row>
    <row r="617" spans="12:21" ht="15">
      <c r="L617"/>
      <c r="M617"/>
      <c r="T617"/>
      <c r="U617"/>
    </row>
    <row r="618" spans="12:21" ht="15">
      <c r="L618"/>
      <c r="M618"/>
      <c r="T618"/>
      <c r="U618"/>
    </row>
    <row r="619" spans="12:21" ht="15">
      <c r="L619"/>
      <c r="M619"/>
      <c r="T619"/>
      <c r="U619"/>
    </row>
    <row r="620" spans="12:21" ht="15">
      <c r="L620"/>
      <c r="M620"/>
      <c r="T620"/>
      <c r="U620"/>
    </row>
    <row r="621" spans="12:21" ht="15">
      <c r="L621"/>
      <c r="M621"/>
      <c r="T621"/>
      <c r="U621"/>
    </row>
    <row r="622" spans="12:21" ht="15">
      <c r="L622"/>
      <c r="M622"/>
      <c r="T622"/>
      <c r="U622"/>
    </row>
    <row r="623" spans="12:21" ht="15">
      <c r="L623"/>
      <c r="M623"/>
      <c r="T623"/>
      <c r="U623"/>
    </row>
    <row r="624" spans="12:21" ht="15">
      <c r="L624"/>
      <c r="M624"/>
      <c r="T624"/>
      <c r="U624"/>
    </row>
    <row r="625" spans="12:21" ht="15">
      <c r="L625"/>
      <c r="M625"/>
      <c r="T625"/>
      <c r="U625"/>
    </row>
    <row r="626" spans="12:21" ht="15">
      <c r="L626"/>
      <c r="M626"/>
      <c r="T626"/>
      <c r="U626"/>
    </row>
    <row r="627" spans="12:21" ht="15">
      <c r="L627"/>
      <c r="M627"/>
      <c r="T627"/>
      <c r="U627"/>
    </row>
    <row r="628" spans="12:21" ht="15">
      <c r="L628"/>
      <c r="M628"/>
      <c r="T628"/>
      <c r="U628"/>
    </row>
    <row r="629" spans="12:21" ht="15">
      <c r="L629"/>
      <c r="M629"/>
      <c r="T629"/>
      <c r="U629"/>
    </row>
    <row r="630" spans="12:21" ht="15">
      <c r="L630"/>
      <c r="M630"/>
      <c r="T630"/>
      <c r="U630"/>
    </row>
    <row r="631" spans="12:21" ht="15">
      <c r="L631"/>
      <c r="M631"/>
      <c r="T631"/>
      <c r="U631"/>
    </row>
    <row r="632" spans="12:21" ht="15">
      <c r="L632"/>
      <c r="M632"/>
      <c r="T632"/>
      <c r="U632"/>
    </row>
    <row r="633" spans="12:21" ht="15">
      <c r="L633"/>
      <c r="M633"/>
      <c r="T633"/>
      <c r="U633"/>
    </row>
    <row r="634" spans="12:21" ht="15">
      <c r="L634"/>
      <c r="M634"/>
      <c r="T634"/>
      <c r="U634"/>
    </row>
    <row r="635" spans="12:21" ht="15">
      <c r="L635"/>
      <c r="M635"/>
      <c r="T635"/>
      <c r="U635"/>
    </row>
    <row r="636" spans="12:21" ht="15">
      <c r="L636"/>
      <c r="M636"/>
      <c r="T636"/>
      <c r="U636"/>
    </row>
    <row r="637" spans="12:21" ht="15">
      <c r="L637"/>
      <c r="M637"/>
      <c r="T637"/>
      <c r="U637"/>
    </row>
    <row r="638" spans="12:21" ht="15">
      <c r="L638"/>
      <c r="M638"/>
      <c r="T638"/>
      <c r="U638"/>
    </row>
    <row r="639" spans="12:21" ht="15">
      <c r="L639"/>
      <c r="M639"/>
      <c r="T639"/>
      <c r="U639"/>
    </row>
    <row r="640" spans="12:21" ht="15">
      <c r="L640"/>
      <c r="M640"/>
      <c r="T640"/>
      <c r="U640"/>
    </row>
    <row r="641" spans="12:21" ht="15">
      <c r="L641"/>
      <c r="M641"/>
      <c r="T641"/>
      <c r="U641"/>
    </row>
    <row r="642" spans="12:21" ht="15">
      <c r="L642"/>
      <c r="M642"/>
      <c r="T642"/>
      <c r="U642"/>
    </row>
    <row r="643" spans="12:21" ht="15">
      <c r="L643"/>
      <c r="M643"/>
      <c r="T643"/>
      <c r="U643"/>
    </row>
    <row r="644" spans="12:21" ht="15">
      <c r="L644"/>
      <c r="M644"/>
      <c r="T644"/>
      <c r="U644"/>
    </row>
    <row r="645" spans="12:21" ht="15">
      <c r="L645"/>
      <c r="M645"/>
      <c r="T645"/>
      <c r="U645"/>
    </row>
    <row r="646" spans="12:21" ht="15">
      <c r="L646"/>
      <c r="M646"/>
      <c r="T646"/>
      <c r="U646"/>
    </row>
    <row r="647" spans="12:21" ht="15">
      <c r="L647"/>
      <c r="M647"/>
      <c r="T647"/>
      <c r="U647"/>
    </row>
    <row r="648" spans="12:21" ht="15">
      <c r="L648"/>
      <c r="M648"/>
      <c r="T648"/>
      <c r="U648"/>
    </row>
    <row r="649" spans="12:21" ht="15">
      <c r="L649"/>
      <c r="M649"/>
      <c r="T649"/>
      <c r="U649"/>
    </row>
    <row r="650" spans="12:21" ht="15">
      <c r="L650"/>
      <c r="M650"/>
      <c r="T650"/>
      <c r="U650"/>
    </row>
    <row r="651" spans="12:21" ht="15">
      <c r="L651"/>
      <c r="M651"/>
      <c r="T651"/>
      <c r="U651"/>
    </row>
    <row r="652" spans="12:21" ht="15">
      <c r="L652"/>
      <c r="M652"/>
      <c r="T652"/>
      <c r="U652"/>
    </row>
    <row r="653" spans="12:21" ht="15">
      <c r="L653"/>
      <c r="M653"/>
      <c r="T653"/>
      <c r="U653"/>
    </row>
    <row r="654" spans="12:21" ht="15">
      <c r="L654"/>
      <c r="M654"/>
      <c r="T654"/>
      <c r="U654"/>
    </row>
    <row r="655" spans="12:21" ht="15">
      <c r="L655"/>
      <c r="M655"/>
      <c r="T655"/>
      <c r="U655"/>
    </row>
    <row r="656" spans="12:21" ht="15">
      <c r="L656"/>
      <c r="M656"/>
      <c r="T656"/>
      <c r="U656"/>
    </row>
    <row r="657" spans="12:21" ht="15">
      <c r="L657"/>
      <c r="M657"/>
      <c r="T657"/>
      <c r="U657"/>
    </row>
    <row r="658" spans="12:21" ht="15">
      <c r="L658"/>
      <c r="M658"/>
      <c r="T658"/>
      <c r="U658"/>
    </row>
    <row r="659" spans="12:21" ht="15">
      <c r="L659"/>
      <c r="M659"/>
      <c r="T659"/>
      <c r="U659"/>
    </row>
    <row r="660" spans="12:21" ht="15">
      <c r="L660"/>
      <c r="M660"/>
      <c r="T660"/>
      <c r="U660"/>
    </row>
    <row r="661" spans="12:21" ht="15">
      <c r="L661"/>
      <c r="M661"/>
      <c r="T661"/>
      <c r="U661"/>
    </row>
    <row r="662" spans="12:21" ht="15">
      <c r="L662"/>
      <c r="M662"/>
      <c r="T662"/>
      <c r="U662"/>
    </row>
    <row r="663" spans="12:21" ht="15">
      <c r="L663"/>
      <c r="M663"/>
      <c r="T663"/>
      <c r="U663"/>
    </row>
    <row r="664" spans="12:21" ht="15">
      <c r="L664"/>
      <c r="M664"/>
      <c r="T664"/>
      <c r="U664"/>
    </row>
    <row r="665" spans="12:21" ht="15">
      <c r="L665"/>
      <c r="M665"/>
      <c r="T665"/>
      <c r="U665"/>
    </row>
    <row r="666" spans="12:21" ht="15">
      <c r="L666"/>
      <c r="M666"/>
      <c r="T666"/>
      <c r="U666"/>
    </row>
    <row r="667" spans="12:21" ht="15">
      <c r="L667"/>
      <c r="M667"/>
      <c r="T667"/>
      <c r="U667"/>
    </row>
    <row r="668" spans="12:21" ht="15">
      <c r="L668"/>
      <c r="M668"/>
      <c r="T668"/>
      <c r="U668"/>
    </row>
    <row r="669" spans="12:21" ht="15">
      <c r="L669"/>
      <c r="M669"/>
      <c r="T669"/>
      <c r="U669"/>
    </row>
    <row r="670" spans="12:21" ht="15">
      <c r="L670"/>
      <c r="M670"/>
      <c r="T670"/>
      <c r="U670"/>
    </row>
    <row r="671" spans="12:21" ht="15">
      <c r="L671"/>
      <c r="M671"/>
      <c r="T671"/>
      <c r="U671"/>
    </row>
    <row r="672" spans="12:21" ht="15">
      <c r="L672"/>
      <c r="M672"/>
      <c r="T672"/>
      <c r="U672"/>
    </row>
    <row r="673" spans="12:21" ht="15">
      <c r="L673"/>
      <c r="M673"/>
      <c r="T673"/>
      <c r="U673"/>
    </row>
    <row r="674" spans="12:21" ht="15">
      <c r="L674"/>
      <c r="M674"/>
      <c r="T674"/>
      <c r="U674"/>
    </row>
    <row r="675" spans="12:21" ht="15">
      <c r="L675"/>
      <c r="M675"/>
      <c r="T675"/>
      <c r="U675"/>
    </row>
    <row r="676" spans="12:21" ht="15">
      <c r="L676"/>
      <c r="M676"/>
      <c r="T676"/>
      <c r="U676"/>
    </row>
    <row r="677" spans="12:21" ht="15">
      <c r="L677"/>
      <c r="M677"/>
      <c r="T677"/>
      <c r="U677"/>
    </row>
    <row r="678" spans="12:21" ht="15">
      <c r="L678"/>
      <c r="M678"/>
      <c r="T678"/>
      <c r="U678"/>
    </row>
    <row r="679" spans="12:21" ht="15">
      <c r="L679"/>
      <c r="M679"/>
      <c r="T679"/>
      <c r="U679"/>
    </row>
    <row r="680" spans="12:21" ht="15">
      <c r="L680"/>
      <c r="M680"/>
      <c r="T680"/>
      <c r="U680"/>
    </row>
    <row r="681" spans="12:21" ht="15">
      <c r="L681"/>
      <c r="M681"/>
      <c r="T681"/>
      <c r="U681"/>
    </row>
    <row r="682" spans="12:21" ht="15">
      <c r="L682"/>
      <c r="M682"/>
      <c r="T682"/>
      <c r="U682"/>
    </row>
    <row r="683" spans="12:21" ht="15">
      <c r="L683"/>
      <c r="M683"/>
      <c r="T683"/>
      <c r="U683"/>
    </row>
    <row r="684" spans="12:21" ht="15">
      <c r="L684"/>
      <c r="M684"/>
      <c r="T684"/>
      <c r="U684"/>
    </row>
    <row r="685" spans="12:21" ht="15">
      <c r="L685"/>
      <c r="M685"/>
      <c r="T685"/>
      <c r="U685"/>
    </row>
    <row r="686" spans="12:21" ht="15">
      <c r="L686"/>
      <c r="M686"/>
      <c r="T686"/>
      <c r="U686"/>
    </row>
    <row r="687" spans="12:21" ht="15">
      <c r="L687"/>
      <c r="M687"/>
      <c r="T687"/>
      <c r="U687"/>
    </row>
    <row r="688" spans="12:21" ht="15">
      <c r="L688"/>
      <c r="M688"/>
      <c r="T688"/>
      <c r="U688"/>
    </row>
    <row r="689" spans="12:21" ht="15">
      <c r="L689"/>
      <c r="M689"/>
      <c r="T689"/>
      <c r="U689"/>
    </row>
    <row r="690" spans="12:21" ht="15">
      <c r="L690"/>
      <c r="M690"/>
      <c r="T690"/>
      <c r="U690"/>
    </row>
    <row r="691" spans="12:21" ht="15">
      <c r="L691"/>
      <c r="M691"/>
      <c r="T691"/>
      <c r="U691"/>
    </row>
    <row r="692" spans="12:21" ht="15">
      <c r="L692"/>
      <c r="M692"/>
      <c r="T692"/>
      <c r="U692"/>
    </row>
    <row r="693" spans="12:21" ht="15">
      <c r="L693"/>
      <c r="M693"/>
      <c r="T693"/>
      <c r="U693"/>
    </row>
    <row r="694" spans="12:21" ht="15">
      <c r="L694"/>
      <c r="M694"/>
      <c r="T694"/>
      <c r="U694"/>
    </row>
    <row r="695" spans="12:21" ht="15">
      <c r="L695"/>
      <c r="M695"/>
      <c r="T695"/>
      <c r="U695"/>
    </row>
    <row r="696" spans="12:21" ht="15">
      <c r="L696"/>
      <c r="M696"/>
      <c r="T696"/>
      <c r="U696"/>
    </row>
    <row r="697" spans="12:21" ht="15">
      <c r="L697"/>
      <c r="M697"/>
      <c r="T697"/>
      <c r="U697"/>
    </row>
    <row r="698" spans="12:21" ht="15">
      <c r="L698"/>
      <c r="M698"/>
      <c r="T698"/>
      <c r="U698"/>
    </row>
    <row r="699" spans="12:21" ht="15">
      <c r="L699"/>
      <c r="M699"/>
      <c r="T699"/>
      <c r="U699"/>
    </row>
    <row r="700" spans="12:21" ht="15">
      <c r="L700"/>
      <c r="M700"/>
      <c r="T700"/>
      <c r="U700"/>
    </row>
    <row r="701" spans="12:21" ht="15">
      <c r="L701"/>
      <c r="M701"/>
      <c r="T701"/>
      <c r="U701"/>
    </row>
    <row r="702" spans="12:21" ht="15">
      <c r="L702"/>
      <c r="M702"/>
      <c r="T702"/>
      <c r="U702"/>
    </row>
    <row r="703" spans="12:21" ht="15">
      <c r="L703"/>
      <c r="M703"/>
      <c r="T703"/>
      <c r="U703"/>
    </row>
    <row r="704" spans="12:21" ht="15">
      <c r="L704"/>
      <c r="M704"/>
      <c r="T704"/>
      <c r="U704"/>
    </row>
    <row r="705" spans="12:21" ht="15">
      <c r="L705"/>
      <c r="M705"/>
      <c r="T705"/>
      <c r="U705"/>
    </row>
    <row r="706" spans="12:21" ht="15">
      <c r="L706"/>
      <c r="M706"/>
      <c r="T706"/>
      <c r="U706"/>
    </row>
    <row r="707" spans="12:21" ht="15">
      <c r="L707"/>
      <c r="M707"/>
      <c r="T707"/>
      <c r="U707"/>
    </row>
    <row r="708" spans="12:21" ht="15">
      <c r="L708"/>
      <c r="M708"/>
      <c r="T708"/>
      <c r="U708"/>
    </row>
    <row r="709" spans="12:21" ht="15">
      <c r="L709"/>
      <c r="M709"/>
      <c r="T709"/>
      <c r="U709"/>
    </row>
    <row r="710" spans="12:21" ht="15">
      <c r="L710"/>
      <c r="M710"/>
      <c r="T710"/>
      <c r="U710"/>
    </row>
    <row r="711" spans="12:21" ht="15">
      <c r="L711"/>
      <c r="M711"/>
      <c r="T711"/>
      <c r="U711"/>
    </row>
    <row r="712" spans="12:21" ht="15">
      <c r="L712"/>
      <c r="M712"/>
      <c r="T712"/>
      <c r="U712"/>
    </row>
    <row r="713" spans="12:21" ht="15">
      <c r="L713"/>
      <c r="M713"/>
      <c r="T713"/>
      <c r="U713"/>
    </row>
    <row r="714" spans="12:21" ht="15">
      <c r="L714"/>
      <c r="M714"/>
      <c r="T714"/>
      <c r="U714"/>
    </row>
    <row r="715" spans="12:21" ht="15">
      <c r="L715"/>
      <c r="M715"/>
      <c r="T715"/>
      <c r="U715"/>
    </row>
    <row r="716" spans="12:21" ht="15">
      <c r="L716"/>
      <c r="M716"/>
      <c r="T716"/>
      <c r="U716"/>
    </row>
    <row r="717" spans="12:21" ht="15">
      <c r="L717"/>
      <c r="M717"/>
      <c r="T717"/>
      <c r="U717"/>
    </row>
    <row r="718" spans="12:21" ht="15">
      <c r="L718"/>
      <c r="M718"/>
      <c r="T718"/>
      <c r="U718"/>
    </row>
    <row r="719" spans="12:21" ht="15">
      <c r="L719"/>
      <c r="M719"/>
      <c r="T719"/>
      <c r="U719"/>
    </row>
    <row r="720" spans="12:21" ht="15">
      <c r="L720"/>
      <c r="M720"/>
      <c r="T720"/>
      <c r="U720"/>
    </row>
    <row r="721" spans="12:21" ht="15">
      <c r="L721"/>
      <c r="M721"/>
      <c r="T721"/>
      <c r="U721"/>
    </row>
    <row r="722" spans="12:21" ht="15">
      <c r="L722"/>
      <c r="M722"/>
      <c r="T722"/>
      <c r="U722"/>
    </row>
    <row r="723" spans="12:21" ht="15">
      <c r="L723"/>
      <c r="M723"/>
      <c r="T723"/>
      <c r="U723"/>
    </row>
    <row r="724" spans="12:21" ht="15">
      <c r="L724"/>
      <c r="M724"/>
      <c r="T724"/>
      <c r="U724"/>
    </row>
    <row r="725" spans="12:21" ht="15">
      <c r="L725"/>
      <c r="M725"/>
      <c r="T725"/>
      <c r="U725"/>
    </row>
    <row r="726" spans="12:21" ht="15">
      <c r="L726"/>
      <c r="M726"/>
      <c r="T726"/>
      <c r="U726"/>
    </row>
    <row r="727" spans="12:21" ht="15">
      <c r="L727"/>
      <c r="M727"/>
      <c r="T727"/>
      <c r="U727"/>
    </row>
    <row r="728" spans="12:21" ht="15">
      <c r="L728"/>
      <c r="M728"/>
      <c r="T728"/>
      <c r="U728"/>
    </row>
    <row r="729" spans="12:21" ht="15">
      <c r="L729"/>
      <c r="M729"/>
      <c r="T729"/>
      <c r="U729"/>
    </row>
    <row r="730" spans="12:21" ht="15">
      <c r="L730"/>
      <c r="M730"/>
      <c r="T730"/>
      <c r="U730"/>
    </row>
    <row r="731" spans="12:21" ht="15">
      <c r="L731"/>
      <c r="M731"/>
      <c r="T731"/>
      <c r="U731"/>
    </row>
    <row r="732" spans="12:21" ht="15">
      <c r="L732"/>
      <c r="M732"/>
      <c r="T732"/>
      <c r="U732"/>
    </row>
    <row r="733" spans="12:21" ht="15">
      <c r="L733"/>
      <c r="M733"/>
      <c r="T733"/>
      <c r="U733"/>
    </row>
    <row r="734" spans="12:21" ht="15">
      <c r="L734"/>
      <c r="M734"/>
      <c r="T734"/>
      <c r="U734"/>
    </row>
    <row r="735" spans="12:21" ht="15">
      <c r="L735"/>
      <c r="M735"/>
      <c r="T735"/>
      <c r="U735"/>
    </row>
    <row r="736" spans="12:21" ht="15">
      <c r="L736"/>
      <c r="M736"/>
      <c r="T736"/>
      <c r="U736"/>
    </row>
    <row r="737" spans="12:21" ht="15">
      <c r="L737"/>
      <c r="M737"/>
      <c r="T737"/>
      <c r="U737"/>
    </row>
    <row r="738" spans="12:21" ht="15">
      <c r="L738"/>
      <c r="M738"/>
      <c r="T738"/>
      <c r="U738"/>
    </row>
    <row r="739" spans="12:21" ht="15">
      <c r="L739"/>
      <c r="M739"/>
      <c r="T739"/>
      <c r="U739"/>
    </row>
    <row r="740" spans="12:21" ht="15">
      <c r="L740"/>
      <c r="M740"/>
      <c r="T740"/>
      <c r="U740"/>
    </row>
    <row r="741" spans="12:21" ht="15">
      <c r="L741"/>
      <c r="M741"/>
      <c r="T741"/>
      <c r="U741"/>
    </row>
    <row r="742" spans="12:21" ht="15">
      <c r="L742"/>
      <c r="M742"/>
      <c r="T742"/>
      <c r="U742"/>
    </row>
    <row r="743" spans="12:21" ht="15">
      <c r="L743"/>
      <c r="M743"/>
      <c r="T743"/>
      <c r="U743"/>
    </row>
    <row r="744" spans="12:21" ht="15">
      <c r="L744"/>
      <c r="M744"/>
      <c r="T744"/>
      <c r="U744"/>
    </row>
    <row r="745" spans="12:21" ht="15">
      <c r="L745"/>
      <c r="M745"/>
      <c r="T745"/>
      <c r="U745"/>
    </row>
    <row r="746" spans="12:21" ht="15">
      <c r="L746"/>
      <c r="M746"/>
      <c r="T746"/>
      <c r="U746"/>
    </row>
    <row r="747" spans="12:21" ht="15">
      <c r="L747"/>
      <c r="M747"/>
      <c r="T747"/>
      <c r="U747"/>
    </row>
    <row r="748" spans="12:21" ht="15">
      <c r="L748"/>
      <c r="M748"/>
      <c r="T748"/>
      <c r="U748"/>
    </row>
    <row r="749" spans="12:21" ht="15">
      <c r="L749"/>
      <c r="M749"/>
      <c r="T749"/>
      <c r="U749"/>
    </row>
    <row r="750" spans="12:21" ht="15">
      <c r="L750"/>
      <c r="M750"/>
      <c r="T750"/>
      <c r="U750"/>
    </row>
    <row r="751" spans="12:21" ht="15">
      <c r="L751"/>
      <c r="M751"/>
      <c r="T751"/>
      <c r="U751"/>
    </row>
    <row r="752" spans="12:21" ht="15">
      <c r="L752"/>
      <c r="M752"/>
      <c r="T752"/>
      <c r="U752"/>
    </row>
    <row r="753" spans="12:21" ht="15">
      <c r="L753"/>
      <c r="M753"/>
      <c r="T753"/>
      <c r="U753"/>
    </row>
    <row r="754" spans="12:21" ht="15">
      <c r="L754"/>
      <c r="M754"/>
      <c r="T754"/>
      <c r="U754"/>
    </row>
    <row r="755" spans="12:21" ht="15">
      <c r="L755"/>
      <c r="M755"/>
      <c r="T755"/>
      <c r="U755"/>
    </row>
    <row r="756" spans="12:21" ht="15">
      <c r="L756"/>
      <c r="M756"/>
      <c r="T756"/>
      <c r="U756"/>
    </row>
    <row r="757" spans="12:21" ht="15">
      <c r="L757"/>
      <c r="M757"/>
      <c r="T757"/>
      <c r="U757"/>
    </row>
    <row r="758" spans="12:21" ht="15">
      <c r="L758"/>
      <c r="M758"/>
      <c r="T758"/>
      <c r="U758"/>
    </row>
    <row r="759" spans="12:21" ht="15">
      <c r="L759"/>
      <c r="M759"/>
      <c r="T759"/>
      <c r="U759"/>
    </row>
    <row r="760" spans="12:21" ht="15">
      <c r="L760"/>
      <c r="M760"/>
      <c r="T760"/>
      <c r="U760"/>
    </row>
    <row r="761" spans="12:21" ht="15">
      <c r="L761"/>
      <c r="M761"/>
      <c r="T761"/>
      <c r="U761"/>
    </row>
    <row r="762" spans="12:21" ht="15">
      <c r="L762"/>
      <c r="M762"/>
      <c r="T762"/>
      <c r="U762"/>
    </row>
    <row r="763" spans="12:21" ht="15">
      <c r="L763"/>
      <c r="M763"/>
      <c r="T763"/>
      <c r="U763"/>
    </row>
    <row r="764" spans="12:21" ht="15">
      <c r="L764"/>
      <c r="M764"/>
      <c r="T764"/>
      <c r="U764"/>
    </row>
    <row r="765" spans="12:21" ht="15">
      <c r="L765"/>
      <c r="M765"/>
      <c r="T765"/>
      <c r="U765"/>
    </row>
    <row r="766" spans="12:21" ht="15">
      <c r="L766"/>
      <c r="M766"/>
      <c r="T766"/>
      <c r="U766"/>
    </row>
    <row r="767" spans="12:21" ht="15">
      <c r="L767"/>
      <c r="M767"/>
      <c r="T767"/>
      <c r="U767"/>
    </row>
    <row r="768" spans="12:21" ht="15">
      <c r="L768"/>
      <c r="M768"/>
      <c r="T768"/>
      <c r="U768"/>
    </row>
    <row r="769" spans="12:21" ht="15">
      <c r="L769"/>
      <c r="M769"/>
      <c r="T769"/>
      <c r="U769"/>
    </row>
    <row r="770" spans="12:21" ht="15">
      <c r="L770"/>
      <c r="M770"/>
      <c r="T770"/>
      <c r="U770"/>
    </row>
    <row r="771" spans="12:21" ht="15">
      <c r="L771"/>
      <c r="M771"/>
      <c r="T771"/>
      <c r="U771"/>
    </row>
    <row r="772" spans="12:21" ht="15">
      <c r="L772"/>
      <c r="M772"/>
      <c r="T772"/>
      <c r="U772"/>
    </row>
    <row r="773" spans="12:21" ht="15">
      <c r="L773"/>
      <c r="M773"/>
      <c r="T773"/>
      <c r="U773"/>
    </row>
    <row r="774" spans="12:21" ht="15">
      <c r="L774"/>
      <c r="M774"/>
      <c r="T774"/>
      <c r="U774"/>
    </row>
    <row r="775" spans="12:21" ht="15">
      <c r="L775"/>
      <c r="M775"/>
      <c r="T775"/>
      <c r="U775"/>
    </row>
    <row r="776" spans="12:21" ht="15">
      <c r="L776"/>
      <c r="M776"/>
      <c r="T776"/>
      <c r="U776"/>
    </row>
    <row r="777" spans="12:21" ht="15">
      <c r="L777"/>
      <c r="M777"/>
      <c r="T777"/>
      <c r="U777"/>
    </row>
    <row r="778" spans="12:21" ht="15">
      <c r="L778"/>
      <c r="M778"/>
      <c r="T778"/>
      <c r="U778"/>
    </row>
    <row r="779" spans="12:21" ht="15">
      <c r="L779"/>
      <c r="M779"/>
      <c r="T779"/>
      <c r="U779"/>
    </row>
    <row r="780" spans="12:21" ht="15">
      <c r="L780"/>
      <c r="M780"/>
      <c r="T780"/>
      <c r="U780"/>
    </row>
    <row r="781" spans="12:21" ht="15">
      <c r="L781"/>
      <c r="M781"/>
      <c r="T781"/>
      <c r="U781"/>
    </row>
    <row r="782" spans="12:21" ht="15">
      <c r="L782"/>
      <c r="M782"/>
      <c r="T782"/>
      <c r="U782"/>
    </row>
    <row r="783" spans="12:21" ht="15">
      <c r="L783"/>
      <c r="M783"/>
      <c r="T783"/>
      <c r="U783"/>
    </row>
    <row r="784" spans="12:21" ht="15">
      <c r="L784"/>
      <c r="M784"/>
      <c r="T784"/>
      <c r="U784"/>
    </row>
    <row r="785" spans="12:21" ht="15">
      <c r="L785"/>
      <c r="M785"/>
      <c r="T785"/>
      <c r="U785"/>
    </row>
    <row r="786" spans="12:21" ht="15">
      <c r="L786"/>
      <c r="M786"/>
      <c r="T786"/>
      <c r="U786"/>
    </row>
    <row r="787" spans="12:21" ht="15">
      <c r="L787"/>
      <c r="M787"/>
      <c r="T787"/>
      <c r="U787"/>
    </row>
    <row r="788" spans="12:21" ht="15">
      <c r="L788"/>
      <c r="M788"/>
      <c r="T788"/>
      <c r="U788"/>
    </row>
    <row r="789" spans="12:21" ht="15">
      <c r="L789"/>
      <c r="M789"/>
      <c r="T789"/>
      <c r="U789"/>
    </row>
    <row r="790" spans="12:21" ht="15">
      <c r="L790"/>
      <c r="M790"/>
      <c r="T790"/>
      <c r="U790"/>
    </row>
    <row r="791" spans="12:21" ht="15">
      <c r="L791"/>
      <c r="M791"/>
      <c r="T791"/>
      <c r="U791"/>
    </row>
    <row r="792" spans="12:21" ht="15">
      <c r="L792"/>
      <c r="M792"/>
      <c r="T792"/>
      <c r="U792"/>
    </row>
    <row r="793" spans="12:21" ht="15">
      <c r="L793"/>
      <c r="M793"/>
      <c r="T793"/>
      <c r="U793"/>
    </row>
    <row r="794" spans="12:21" ht="15">
      <c r="L794"/>
      <c r="M794"/>
      <c r="T794"/>
      <c r="U794"/>
    </row>
    <row r="795" spans="12:21" ht="15">
      <c r="L795"/>
      <c r="M795"/>
      <c r="T795"/>
      <c r="U795"/>
    </row>
    <row r="796" spans="12:21" ht="15">
      <c r="L796"/>
      <c r="M796"/>
      <c r="T796"/>
      <c r="U796"/>
    </row>
    <row r="797" spans="12:21" ht="15">
      <c r="L797"/>
      <c r="M797"/>
      <c r="T797"/>
      <c r="U797"/>
    </row>
    <row r="798" spans="12:21" ht="15">
      <c r="L798"/>
      <c r="M798"/>
      <c r="T798"/>
      <c r="U798"/>
    </row>
    <row r="799" spans="12:21" ht="15">
      <c r="L799"/>
      <c r="M799"/>
      <c r="T799"/>
      <c r="U799"/>
    </row>
    <row r="800" spans="12:21" ht="15">
      <c r="L800"/>
      <c r="M800"/>
      <c r="T800"/>
      <c r="U800"/>
    </row>
    <row r="801" spans="12:21" ht="15">
      <c r="L801"/>
      <c r="M801"/>
      <c r="T801"/>
      <c r="U801"/>
    </row>
    <row r="802" spans="12:21" ht="15">
      <c r="L802"/>
      <c r="M802"/>
      <c r="T802"/>
      <c r="U802"/>
    </row>
    <row r="803" spans="12:21" ht="15">
      <c r="L803"/>
      <c r="M803"/>
      <c r="T803"/>
      <c r="U803"/>
    </row>
    <row r="804" spans="12:21" ht="15">
      <c r="L804"/>
      <c r="M804"/>
      <c r="T804"/>
      <c r="U804"/>
    </row>
    <row r="805" spans="12:21" ht="15">
      <c r="L805"/>
      <c r="M805"/>
      <c r="T805"/>
      <c r="U805"/>
    </row>
    <row r="806" spans="12:21" ht="15">
      <c r="L806"/>
      <c r="M806"/>
      <c r="T806"/>
      <c r="U806"/>
    </row>
    <row r="807" spans="12:21" ht="15">
      <c r="L807"/>
      <c r="M807"/>
      <c r="T807"/>
      <c r="U807"/>
    </row>
    <row r="808" spans="12:21" ht="15">
      <c r="L808"/>
      <c r="M808"/>
      <c r="T808"/>
      <c r="U808"/>
    </row>
    <row r="809" spans="12:21" ht="15">
      <c r="L809"/>
      <c r="M809"/>
      <c r="T809"/>
      <c r="U809"/>
    </row>
    <row r="810" spans="12:21" ht="15">
      <c r="L810"/>
      <c r="M810"/>
      <c r="T810"/>
      <c r="U810"/>
    </row>
    <row r="811" spans="12:21" ht="15">
      <c r="L811"/>
      <c r="M811"/>
      <c r="T811"/>
      <c r="U811"/>
    </row>
    <row r="812" spans="12:21" ht="15">
      <c r="L812"/>
      <c r="M812"/>
      <c r="T812"/>
      <c r="U812"/>
    </row>
    <row r="813" spans="12:21" ht="15">
      <c r="L813"/>
      <c r="M813"/>
      <c r="T813"/>
      <c r="U813"/>
    </row>
    <row r="814" spans="12:21" ht="15">
      <c r="L814"/>
      <c r="M814"/>
      <c r="T814"/>
      <c r="U814"/>
    </row>
    <row r="815" spans="12:21" ht="15">
      <c r="L815"/>
      <c r="M815"/>
      <c r="T815"/>
      <c r="U815"/>
    </row>
    <row r="816" spans="12:21" ht="15">
      <c r="L816"/>
      <c r="M816"/>
      <c r="T816"/>
      <c r="U816"/>
    </row>
    <row r="817" spans="12:21" ht="15">
      <c r="L817"/>
      <c r="M817"/>
      <c r="T817"/>
      <c r="U817"/>
    </row>
    <row r="818" spans="12:21" ht="15">
      <c r="L818"/>
      <c r="M818"/>
      <c r="T818"/>
      <c r="U818"/>
    </row>
    <row r="819" spans="12:21" ht="15">
      <c r="L819"/>
      <c r="M819"/>
      <c r="T819"/>
      <c r="U819"/>
    </row>
    <row r="820" spans="12:21" ht="15">
      <c r="L820"/>
      <c r="M820"/>
      <c r="T820"/>
      <c r="U820"/>
    </row>
    <row r="821" spans="12:21" ht="15">
      <c r="L821"/>
      <c r="M821"/>
      <c r="T821"/>
      <c r="U821"/>
    </row>
    <row r="822" spans="12:21" ht="15">
      <c r="L822"/>
      <c r="M822"/>
      <c r="T822"/>
      <c r="U822"/>
    </row>
    <row r="823" spans="12:21" ht="15">
      <c r="L823"/>
      <c r="M823"/>
      <c r="T823"/>
      <c r="U823"/>
    </row>
    <row r="824" spans="12:21" ht="15">
      <c r="L824"/>
      <c r="M824"/>
      <c r="T824"/>
      <c r="U824"/>
    </row>
    <row r="825" spans="12:21" ht="15">
      <c r="L825"/>
      <c r="M825"/>
      <c r="T825"/>
      <c r="U825"/>
    </row>
    <row r="826" spans="12:21" ht="15">
      <c r="L826"/>
      <c r="M826"/>
      <c r="T826"/>
      <c r="U826"/>
    </row>
    <row r="827" spans="12:21" ht="15">
      <c r="L827"/>
      <c r="M827"/>
      <c r="T827"/>
      <c r="U827"/>
    </row>
    <row r="828" spans="12:21" ht="15">
      <c r="L828"/>
      <c r="M828"/>
      <c r="T828"/>
      <c r="U828"/>
    </row>
    <row r="829" spans="12:21" ht="15">
      <c r="L829"/>
      <c r="M829"/>
      <c r="T829"/>
      <c r="U829"/>
    </row>
    <row r="830" spans="12:21" ht="15">
      <c r="L830"/>
      <c r="M830"/>
      <c r="T830"/>
      <c r="U830"/>
    </row>
    <row r="831" spans="12:21" ht="15">
      <c r="L831"/>
      <c r="M831"/>
      <c r="T831"/>
      <c r="U831"/>
    </row>
    <row r="832" spans="12:21" ht="15">
      <c r="L832"/>
      <c r="M832"/>
      <c r="T832"/>
      <c r="U832"/>
    </row>
    <row r="833" spans="12:21" ht="15">
      <c r="L833"/>
      <c r="M833"/>
      <c r="T833"/>
      <c r="U833"/>
    </row>
    <row r="834" spans="12:21" ht="15">
      <c r="L834"/>
      <c r="M834"/>
      <c r="T834"/>
      <c r="U834"/>
    </row>
    <row r="835" spans="12:21" ht="15">
      <c r="L835"/>
      <c r="M835"/>
      <c r="T835"/>
      <c r="U835"/>
    </row>
    <row r="836" spans="12:21" ht="15">
      <c r="L836"/>
      <c r="M836"/>
      <c r="T836"/>
      <c r="U836"/>
    </row>
    <row r="837" spans="12:21" ht="15">
      <c r="L837"/>
      <c r="M837"/>
      <c r="T837"/>
      <c r="U837"/>
    </row>
    <row r="838" spans="12:21" ht="15">
      <c r="L838"/>
      <c r="M838"/>
      <c r="T838"/>
      <c r="U838"/>
    </row>
    <row r="839" spans="12:21" ht="15">
      <c r="L839"/>
      <c r="M839"/>
      <c r="T839"/>
      <c r="U839"/>
    </row>
    <row r="840" spans="12:21" ht="15">
      <c r="L840"/>
      <c r="M840"/>
      <c r="T840"/>
      <c r="U840"/>
    </row>
    <row r="841" spans="12:21" ht="15">
      <c r="L841"/>
      <c r="M841"/>
      <c r="T841"/>
      <c r="U841"/>
    </row>
    <row r="842" spans="12:21" ht="15">
      <c r="L842"/>
      <c r="M842"/>
      <c r="T842"/>
      <c r="U842"/>
    </row>
    <row r="843" spans="12:21" ht="15">
      <c r="L843"/>
      <c r="M843"/>
      <c r="T843"/>
      <c r="U843"/>
    </row>
    <row r="844" spans="12:21" ht="15">
      <c r="L844"/>
      <c r="M844"/>
      <c r="T844"/>
      <c r="U844"/>
    </row>
    <row r="845" spans="12:21" ht="15">
      <c r="L845"/>
      <c r="M845"/>
      <c r="T845"/>
      <c r="U845"/>
    </row>
    <row r="846" spans="12:21" ht="15">
      <c r="L846"/>
      <c r="M846"/>
      <c r="T846"/>
      <c r="U846"/>
    </row>
    <row r="847" spans="12:21" ht="15">
      <c r="L847"/>
      <c r="M847"/>
      <c r="T847"/>
      <c r="U847"/>
    </row>
    <row r="848" spans="12:21" ht="15">
      <c r="L848"/>
      <c r="M848"/>
      <c r="T848"/>
      <c r="U848"/>
    </row>
    <row r="849" spans="12:21" ht="15">
      <c r="L849"/>
      <c r="M849"/>
      <c r="T849"/>
      <c r="U849"/>
    </row>
    <row r="850" spans="12:21" ht="15">
      <c r="L850"/>
      <c r="M850"/>
      <c r="T850"/>
      <c r="U850"/>
    </row>
    <row r="851" spans="12:21" ht="15">
      <c r="L851"/>
      <c r="M851"/>
      <c r="T851"/>
      <c r="U851"/>
    </row>
    <row r="852" spans="12:21" ht="15">
      <c r="L852"/>
      <c r="M852"/>
      <c r="T852"/>
      <c r="U852"/>
    </row>
    <row r="853" spans="12:21" ht="15">
      <c r="L853"/>
      <c r="M853"/>
      <c r="T853"/>
      <c r="U853"/>
    </row>
    <row r="854" spans="12:21" ht="15">
      <c r="L854"/>
      <c r="M854"/>
      <c r="T854"/>
      <c r="U854"/>
    </row>
    <row r="855" spans="12:21" ht="15">
      <c r="L855"/>
      <c r="M855"/>
      <c r="T855"/>
      <c r="U855"/>
    </row>
    <row r="856" spans="12:21" ht="15">
      <c r="L856"/>
      <c r="M856"/>
      <c r="T856"/>
      <c r="U856"/>
    </row>
    <row r="857" spans="12:21" ht="15">
      <c r="L857"/>
      <c r="M857"/>
      <c r="T857"/>
      <c r="U857"/>
    </row>
    <row r="858" spans="12:21" ht="15">
      <c r="L858"/>
      <c r="M858"/>
      <c r="T858"/>
      <c r="U858"/>
    </row>
    <row r="859" spans="12:21" ht="15">
      <c r="L859"/>
      <c r="M859"/>
      <c r="T859"/>
      <c r="U859"/>
    </row>
    <row r="860" spans="12:21" ht="15">
      <c r="L860"/>
      <c r="M860"/>
      <c r="T860"/>
      <c r="U860"/>
    </row>
    <row r="861" spans="12:21" ht="15">
      <c r="L861"/>
      <c r="M861"/>
      <c r="T861"/>
      <c r="U861"/>
    </row>
    <row r="862" spans="12:21" ht="15">
      <c r="L862"/>
      <c r="M862"/>
      <c r="T862"/>
      <c r="U862"/>
    </row>
    <row r="863" spans="12:21" ht="15">
      <c r="L863"/>
      <c r="M863"/>
      <c r="T863"/>
      <c r="U863"/>
    </row>
    <row r="864" spans="12:21" ht="15">
      <c r="L864"/>
      <c r="M864"/>
      <c r="T864"/>
      <c r="U864"/>
    </row>
    <row r="865" spans="12:21" ht="15">
      <c r="L865"/>
      <c r="M865"/>
      <c r="T865"/>
      <c r="U865"/>
    </row>
    <row r="866" spans="12:21" ht="15">
      <c r="L866"/>
      <c r="M866"/>
      <c r="T866"/>
      <c r="U866"/>
    </row>
    <row r="867" spans="12:21" ht="15">
      <c r="L867"/>
      <c r="M867"/>
      <c r="T867"/>
      <c r="U867"/>
    </row>
    <row r="868" spans="12:21" ht="15">
      <c r="L868"/>
      <c r="M868"/>
      <c r="T868"/>
      <c r="U868"/>
    </row>
    <row r="869" spans="12:21" ht="15">
      <c r="L869"/>
      <c r="M869"/>
      <c r="T869"/>
      <c r="U869"/>
    </row>
    <row r="870" spans="12:21" ht="15">
      <c r="L870"/>
      <c r="M870"/>
      <c r="T870"/>
      <c r="U870"/>
    </row>
    <row r="871" spans="12:21" ht="15">
      <c r="L871"/>
      <c r="M871"/>
      <c r="T871"/>
      <c r="U871"/>
    </row>
    <row r="872" spans="12:21" ht="15">
      <c r="L872"/>
      <c r="M872"/>
      <c r="T872"/>
      <c r="U872"/>
    </row>
    <row r="873" spans="12:21" ht="15">
      <c r="L873"/>
      <c r="M873"/>
      <c r="T873"/>
      <c r="U873"/>
    </row>
    <row r="874" spans="12:21" ht="15">
      <c r="L874"/>
      <c r="M874"/>
      <c r="T874"/>
      <c r="U874"/>
    </row>
    <row r="875" spans="12:21" ht="15">
      <c r="L875"/>
      <c r="M875"/>
      <c r="T875"/>
      <c r="U875"/>
    </row>
    <row r="876" spans="12:21" ht="15">
      <c r="L876"/>
      <c r="M876"/>
      <c r="T876"/>
      <c r="U876"/>
    </row>
    <row r="877" spans="12:21" ht="15">
      <c r="L877"/>
      <c r="M877"/>
      <c r="T877"/>
      <c r="U877"/>
    </row>
    <row r="878" spans="12:21" ht="15">
      <c r="L878"/>
      <c r="M878"/>
      <c r="T878"/>
      <c r="U878"/>
    </row>
    <row r="879" spans="12:21" ht="15">
      <c r="L879"/>
      <c r="M879"/>
      <c r="T879"/>
      <c r="U879"/>
    </row>
    <row r="880" spans="12:21" ht="15">
      <c r="L880"/>
      <c r="M880"/>
      <c r="T880"/>
      <c r="U880"/>
    </row>
    <row r="881" spans="12:21" ht="15">
      <c r="L881"/>
      <c r="M881"/>
      <c r="T881"/>
      <c r="U881"/>
    </row>
    <row r="882" spans="12:21" ht="15">
      <c r="L882"/>
      <c r="M882"/>
      <c r="T882"/>
      <c r="U882"/>
    </row>
    <row r="883" spans="12:21" ht="15">
      <c r="L883"/>
      <c r="M883"/>
      <c r="T883"/>
      <c r="U883"/>
    </row>
    <row r="884" spans="12:21" ht="15">
      <c r="L884"/>
      <c r="M884"/>
      <c r="T884"/>
      <c r="U884"/>
    </row>
    <row r="885" spans="12:21" ht="15">
      <c r="L885"/>
      <c r="M885"/>
      <c r="T885"/>
      <c r="U885"/>
    </row>
    <row r="886" spans="12:21" ht="15">
      <c r="L886"/>
      <c r="M886"/>
      <c r="T886"/>
      <c r="U886"/>
    </row>
    <row r="887" spans="12:21" ht="15">
      <c r="L887"/>
      <c r="M887"/>
      <c r="T887"/>
      <c r="U887"/>
    </row>
    <row r="888" spans="12:21" ht="15">
      <c r="L888"/>
      <c r="M888"/>
      <c r="T888"/>
      <c r="U888"/>
    </row>
    <row r="889" spans="12:21" ht="15">
      <c r="L889"/>
      <c r="M889"/>
      <c r="T889"/>
      <c r="U889"/>
    </row>
    <row r="890" spans="12:21" ht="15">
      <c r="L890"/>
      <c r="M890"/>
      <c r="T890"/>
      <c r="U890"/>
    </row>
    <row r="891" spans="12:21" ht="15">
      <c r="L891"/>
      <c r="M891"/>
      <c r="T891"/>
      <c r="U891"/>
    </row>
    <row r="892" spans="12:21" ht="15">
      <c r="L892"/>
      <c r="M892"/>
      <c r="T892"/>
      <c r="U892"/>
    </row>
    <row r="893" spans="12:21" ht="15">
      <c r="L893"/>
      <c r="M893"/>
      <c r="T893"/>
      <c r="U893"/>
    </row>
    <row r="894" spans="12:21" ht="15">
      <c r="L894"/>
      <c r="M894"/>
      <c r="T894"/>
      <c r="U894"/>
    </row>
    <row r="895" spans="12:21" ht="15">
      <c r="L895"/>
      <c r="M895"/>
      <c r="T895"/>
      <c r="U895"/>
    </row>
    <row r="896" spans="12:21" ht="15">
      <c r="L896"/>
      <c r="M896"/>
      <c r="T896"/>
      <c r="U896"/>
    </row>
    <row r="897" spans="12:21" ht="15">
      <c r="L897"/>
      <c r="M897"/>
      <c r="T897"/>
      <c r="U897"/>
    </row>
    <row r="898" spans="12:21" ht="15">
      <c r="L898"/>
      <c r="M898"/>
      <c r="T898"/>
      <c r="U898"/>
    </row>
    <row r="899" spans="12:21" ht="15">
      <c r="L899"/>
      <c r="M899"/>
      <c r="T899"/>
      <c r="U899"/>
    </row>
    <row r="900" spans="12:21" ht="15">
      <c r="L900"/>
      <c r="M900"/>
      <c r="T900"/>
      <c r="U900"/>
    </row>
    <row r="901" spans="12:21" ht="15">
      <c r="L901"/>
      <c r="M901"/>
      <c r="T901"/>
      <c r="U901"/>
    </row>
    <row r="902" spans="12:21" ht="15">
      <c r="L902"/>
      <c r="M902"/>
      <c r="T902"/>
      <c r="U902"/>
    </row>
    <row r="903" spans="12:21" ht="15">
      <c r="L903"/>
      <c r="M903"/>
      <c r="T903"/>
      <c r="U903"/>
    </row>
    <row r="904" spans="12:21" ht="15">
      <c r="L904"/>
      <c r="M904"/>
      <c r="T904"/>
      <c r="U904"/>
    </row>
    <row r="905" spans="12:21" ht="15">
      <c r="L905"/>
      <c r="M905"/>
      <c r="T905"/>
      <c r="U905"/>
    </row>
    <row r="906" spans="12:21" ht="15">
      <c r="L906"/>
      <c r="M906"/>
      <c r="T906"/>
      <c r="U906"/>
    </row>
    <row r="907" spans="12:21" ht="15">
      <c r="L907"/>
      <c r="M907"/>
      <c r="T907"/>
      <c r="U907"/>
    </row>
    <row r="908" spans="12:21" ht="15">
      <c r="L908"/>
      <c r="M908"/>
      <c r="T908"/>
      <c r="U908"/>
    </row>
    <row r="909" spans="12:21" ht="15">
      <c r="L909"/>
      <c r="M909"/>
      <c r="T909"/>
      <c r="U909"/>
    </row>
    <row r="910" spans="12:21" ht="15">
      <c r="L910"/>
      <c r="M910"/>
      <c r="T910"/>
      <c r="U910"/>
    </row>
    <row r="911" spans="12:21" ht="15">
      <c r="L911"/>
      <c r="M911"/>
      <c r="T911"/>
      <c r="U911"/>
    </row>
    <row r="912" spans="12:21" ht="15">
      <c r="L912"/>
      <c r="M912"/>
      <c r="T912"/>
      <c r="U912"/>
    </row>
    <row r="913" spans="12:21" ht="15">
      <c r="L913"/>
      <c r="M913"/>
      <c r="T913"/>
      <c r="U913"/>
    </row>
    <row r="914" spans="12:21" ht="15">
      <c r="L914"/>
      <c r="M914"/>
      <c r="T914"/>
      <c r="U914"/>
    </row>
    <row r="915" spans="12:21" ht="15">
      <c r="L915"/>
      <c r="M915"/>
      <c r="T915"/>
      <c r="U915"/>
    </row>
    <row r="916" spans="12:21" ht="15">
      <c r="L916"/>
      <c r="M916"/>
      <c r="T916"/>
      <c r="U916"/>
    </row>
    <row r="917" spans="12:21" ht="15">
      <c r="L917"/>
      <c r="M917"/>
      <c r="T917"/>
      <c r="U917"/>
    </row>
    <row r="918" spans="12:21" ht="15">
      <c r="L918"/>
      <c r="M918"/>
      <c r="T918"/>
      <c r="U918"/>
    </row>
    <row r="919" spans="12:21" ht="15">
      <c r="L919"/>
      <c r="M919"/>
      <c r="T919"/>
      <c r="U919"/>
    </row>
    <row r="920" spans="12:21" ht="15">
      <c r="L920"/>
      <c r="M920"/>
      <c r="T920"/>
      <c r="U920"/>
    </row>
    <row r="921" spans="12:21" ht="15">
      <c r="L921"/>
      <c r="M921"/>
      <c r="T921"/>
      <c r="U921"/>
    </row>
    <row r="922" spans="12:21" ht="15">
      <c r="L922"/>
      <c r="M922"/>
      <c r="T922"/>
      <c r="U922"/>
    </row>
    <row r="923" spans="12:21" ht="15">
      <c r="L923"/>
      <c r="M923"/>
      <c r="T923"/>
      <c r="U923"/>
    </row>
    <row r="924" spans="12:21" ht="15">
      <c r="L924"/>
      <c r="M924"/>
      <c r="T924"/>
      <c r="U924"/>
    </row>
    <row r="925" spans="12:21" ht="15">
      <c r="L925"/>
      <c r="M925"/>
      <c r="T925"/>
      <c r="U925"/>
    </row>
    <row r="926" spans="12:21" ht="15">
      <c r="L926"/>
      <c r="M926"/>
      <c r="T926"/>
      <c r="U926"/>
    </row>
    <row r="927" spans="12:21" ht="15">
      <c r="L927"/>
      <c r="M927"/>
      <c r="T927"/>
      <c r="U927"/>
    </row>
    <row r="928" spans="12:21" ht="15">
      <c r="L928"/>
      <c r="M928"/>
      <c r="T928"/>
      <c r="U928"/>
    </row>
    <row r="929" spans="12:21" ht="15">
      <c r="L929"/>
      <c r="M929"/>
      <c r="T929"/>
      <c r="U929"/>
    </row>
    <row r="930" spans="12:21" ht="15">
      <c r="L930"/>
      <c r="M930"/>
      <c r="T930"/>
      <c r="U930"/>
    </row>
    <row r="931" spans="12:21" ht="15">
      <c r="L931"/>
      <c r="M931"/>
      <c r="T931"/>
      <c r="U931"/>
    </row>
    <row r="932" spans="12:21" ht="15">
      <c r="L932"/>
      <c r="M932"/>
      <c r="T932"/>
      <c r="U932"/>
    </row>
    <row r="933" spans="12:21" ht="15">
      <c r="L933"/>
      <c r="M933"/>
      <c r="T933"/>
      <c r="U933"/>
    </row>
    <row r="934" spans="12:21" ht="15">
      <c r="L934"/>
      <c r="M934"/>
      <c r="T934"/>
      <c r="U934"/>
    </row>
    <row r="935" spans="12:21" ht="15">
      <c r="L935"/>
      <c r="M935"/>
      <c r="T935"/>
      <c r="U935"/>
    </row>
    <row r="936" spans="12:21" ht="15">
      <c r="L936"/>
      <c r="M936"/>
      <c r="T936"/>
      <c r="U936"/>
    </row>
    <row r="937" spans="12:21" ht="15">
      <c r="L937"/>
      <c r="M937"/>
      <c r="T937"/>
      <c r="U937"/>
    </row>
    <row r="938" spans="12:21" ht="15">
      <c r="L938"/>
      <c r="M938"/>
      <c r="T938"/>
      <c r="U938"/>
    </row>
    <row r="939" spans="12:21" ht="15">
      <c r="L939"/>
      <c r="M939"/>
      <c r="T939"/>
      <c r="U939"/>
    </row>
    <row r="940" spans="12:21" ht="15">
      <c r="L940"/>
      <c r="M940"/>
      <c r="T940"/>
      <c r="U940"/>
    </row>
    <row r="941" spans="12:21" ht="15">
      <c r="L941"/>
      <c r="M941"/>
      <c r="T941"/>
      <c r="U941"/>
    </row>
    <row r="942" spans="12:21" ht="15">
      <c r="L942"/>
      <c r="M942"/>
      <c r="T942"/>
      <c r="U942"/>
    </row>
    <row r="943" spans="12:21" ht="15">
      <c r="L943"/>
      <c r="M943"/>
      <c r="T943"/>
      <c r="U943"/>
    </row>
    <row r="944" spans="12:21" ht="15">
      <c r="L944"/>
      <c r="M944"/>
      <c r="T944"/>
      <c r="U944"/>
    </row>
    <row r="945" spans="12:21" ht="15">
      <c r="L945"/>
      <c r="M945"/>
      <c r="T945"/>
      <c r="U945"/>
    </row>
    <row r="946" spans="12:21" ht="15">
      <c r="L946"/>
      <c r="M946"/>
      <c r="T946"/>
      <c r="U946"/>
    </row>
    <row r="947" spans="12:21" ht="15">
      <c r="L947"/>
      <c r="M947"/>
      <c r="T947"/>
      <c r="U947"/>
    </row>
    <row r="948" spans="12:21" ht="15">
      <c r="L948"/>
      <c r="M948"/>
      <c r="T948"/>
      <c r="U948"/>
    </row>
    <row r="949" spans="12:21" ht="15">
      <c r="L949"/>
      <c r="M949"/>
      <c r="T949"/>
      <c r="U949"/>
    </row>
    <row r="950" spans="12:21" ht="15">
      <c r="L950"/>
      <c r="M950"/>
      <c r="T950"/>
      <c r="U950"/>
    </row>
    <row r="951" spans="12:21" ht="15">
      <c r="L951"/>
      <c r="M951"/>
      <c r="T951"/>
      <c r="U951"/>
    </row>
    <row r="952" spans="12:21" ht="15">
      <c r="L952"/>
      <c r="M952"/>
      <c r="T952"/>
      <c r="U952"/>
    </row>
    <row r="953" spans="12:21" ht="15">
      <c r="L953"/>
      <c r="M953"/>
      <c r="T953"/>
      <c r="U953"/>
    </row>
    <row r="954" spans="12:21" ht="15">
      <c r="L954"/>
      <c r="M954"/>
      <c r="T954"/>
      <c r="U954"/>
    </row>
    <row r="955" spans="12:21" ht="15">
      <c r="L955"/>
      <c r="M955"/>
      <c r="T955"/>
      <c r="U955"/>
    </row>
    <row r="956" spans="12:21" ht="15">
      <c r="L956"/>
      <c r="M956"/>
      <c r="T956"/>
      <c r="U956"/>
    </row>
    <row r="957" spans="12:21" ht="15">
      <c r="L957"/>
      <c r="M957"/>
      <c r="T957"/>
      <c r="U957"/>
    </row>
    <row r="958" spans="12:21" ht="15">
      <c r="L958"/>
      <c r="M958"/>
      <c r="T958"/>
      <c r="U958"/>
    </row>
    <row r="959" spans="12:21" ht="15">
      <c r="L959"/>
      <c r="M959"/>
      <c r="T959"/>
      <c r="U959"/>
    </row>
    <row r="960" spans="12:21" ht="15">
      <c r="L960"/>
      <c r="M960"/>
      <c r="T960"/>
      <c r="U960"/>
    </row>
    <row r="961" spans="12:21" ht="15">
      <c r="L961"/>
      <c r="M961"/>
      <c r="T961"/>
      <c r="U961"/>
    </row>
    <row r="962" spans="12:21" ht="15">
      <c r="L962"/>
      <c r="M962"/>
      <c r="T962"/>
      <c r="U962"/>
    </row>
    <row r="963" spans="12:21" ht="15">
      <c r="L963"/>
      <c r="M963"/>
      <c r="T963"/>
      <c r="U963"/>
    </row>
    <row r="964" spans="12:21" ht="15">
      <c r="L964"/>
      <c r="M964"/>
      <c r="T964"/>
      <c r="U964"/>
    </row>
    <row r="965" spans="12:21" ht="15">
      <c r="L965"/>
      <c r="M965"/>
      <c r="T965"/>
      <c r="U965"/>
    </row>
    <row r="966" spans="12:21" ht="15">
      <c r="L966"/>
      <c r="M966"/>
      <c r="T966"/>
      <c r="U966"/>
    </row>
    <row r="967" spans="12:21" ht="15">
      <c r="L967"/>
      <c r="M967"/>
      <c r="T967"/>
      <c r="U967"/>
    </row>
    <row r="968" spans="12:21" ht="15">
      <c r="L968"/>
      <c r="M968"/>
      <c r="T968"/>
      <c r="U968"/>
    </row>
    <row r="969" spans="12:21" ht="15">
      <c r="L969"/>
      <c r="M969"/>
      <c r="T969"/>
      <c r="U969"/>
    </row>
    <row r="970" spans="12:21" ht="15">
      <c r="L970"/>
      <c r="M970"/>
      <c r="T970"/>
      <c r="U970"/>
    </row>
    <row r="971" spans="12:21" ht="15">
      <c r="L971"/>
      <c r="M971"/>
      <c r="T971"/>
      <c r="U971"/>
    </row>
    <row r="972" spans="12:21" ht="15">
      <c r="L972"/>
      <c r="M972"/>
      <c r="T972"/>
      <c r="U972"/>
    </row>
    <row r="973" spans="12:21" ht="15">
      <c r="L973"/>
      <c r="M973"/>
      <c r="T973"/>
      <c r="U973"/>
    </row>
    <row r="974" spans="12:21" ht="15">
      <c r="L974"/>
      <c r="M974"/>
      <c r="T974"/>
      <c r="U974"/>
    </row>
    <row r="975" spans="12:21" ht="15">
      <c r="L975"/>
      <c r="M975"/>
      <c r="T975"/>
      <c r="U975"/>
    </row>
    <row r="976" spans="12:21" ht="15">
      <c r="L976"/>
      <c r="M976"/>
      <c r="T976"/>
      <c r="U976"/>
    </row>
    <row r="977" spans="12:21" ht="15">
      <c r="L977"/>
      <c r="M977"/>
      <c r="T977"/>
      <c r="U977"/>
    </row>
    <row r="978" spans="12:21" ht="15">
      <c r="L978"/>
      <c r="M978"/>
      <c r="T978"/>
      <c r="U978"/>
    </row>
    <row r="979" spans="12:21" ht="15">
      <c r="L979"/>
      <c r="M979"/>
      <c r="T979"/>
      <c r="U979"/>
    </row>
    <row r="980" spans="12:21" ht="15">
      <c r="L980"/>
      <c r="M980"/>
      <c r="T980"/>
      <c r="U980"/>
    </row>
    <row r="981" spans="12:21" ht="15">
      <c r="L981"/>
      <c r="M981"/>
      <c r="T981"/>
      <c r="U981"/>
    </row>
    <row r="982" spans="12:21" ht="15">
      <c r="L982"/>
      <c r="M982"/>
      <c r="T982"/>
      <c r="U982"/>
    </row>
    <row r="983" spans="12:21" ht="15">
      <c r="L983"/>
      <c r="M983"/>
      <c r="T983"/>
      <c r="U983"/>
    </row>
    <row r="984" spans="12:21" ht="15">
      <c r="L984"/>
      <c r="M984"/>
      <c r="T984"/>
      <c r="U984"/>
    </row>
    <row r="985" spans="12:21" ht="15">
      <c r="L985"/>
      <c r="M985"/>
      <c r="T985"/>
      <c r="U985"/>
    </row>
    <row r="986" spans="12:21" ht="15">
      <c r="L986"/>
      <c r="M986"/>
      <c r="T986"/>
      <c r="U986"/>
    </row>
    <row r="987" spans="12:21" ht="15">
      <c r="L987"/>
      <c r="M987"/>
      <c r="T987"/>
      <c r="U987"/>
    </row>
    <row r="988" spans="12:21" ht="15">
      <c r="L988"/>
      <c r="M988"/>
      <c r="T988"/>
      <c r="U988"/>
    </row>
    <row r="989" spans="12:21" ht="15">
      <c r="L989"/>
      <c r="M989"/>
      <c r="T989"/>
      <c r="U989"/>
    </row>
    <row r="990" spans="12:21" ht="15">
      <c r="L990"/>
      <c r="M990"/>
      <c r="T990"/>
      <c r="U990"/>
    </row>
    <row r="991" spans="12:21" ht="15">
      <c r="L991"/>
      <c r="M991"/>
      <c r="T991"/>
      <c r="U991"/>
    </row>
    <row r="992" spans="12:21" ht="15">
      <c r="L992"/>
      <c r="M992"/>
      <c r="T992"/>
      <c r="U992"/>
    </row>
    <row r="993" spans="12:21" ht="15">
      <c r="L993"/>
      <c r="M993"/>
      <c r="T993"/>
      <c r="U993"/>
    </row>
    <row r="994" spans="12:21" ht="15">
      <c r="L994"/>
      <c r="M994"/>
      <c r="T994"/>
      <c r="U994"/>
    </row>
    <row r="995" spans="12:21" ht="15">
      <c r="L995"/>
      <c r="M995"/>
      <c r="T995"/>
      <c r="U995"/>
    </row>
    <row r="996" spans="12:21" ht="15">
      <c r="L996"/>
      <c r="M996"/>
      <c r="T996"/>
      <c r="U996"/>
    </row>
    <row r="997" spans="12:21" ht="15">
      <c r="L997"/>
      <c r="M997"/>
      <c r="T997"/>
      <c r="U997"/>
    </row>
    <row r="998" spans="12:21" ht="15">
      <c r="L998"/>
      <c r="M998"/>
      <c r="T998"/>
      <c r="U998"/>
    </row>
    <row r="999" spans="12:21" ht="15">
      <c r="L999"/>
      <c r="M999"/>
      <c r="T999"/>
      <c r="U999"/>
    </row>
    <row r="1000" spans="12:21" ht="15">
      <c r="L1000"/>
      <c r="M1000"/>
      <c r="T1000"/>
      <c r="U1000"/>
    </row>
    <row r="1001" spans="12:21" ht="15">
      <c r="L1001"/>
      <c r="M1001"/>
      <c r="T1001"/>
      <c r="U1001"/>
    </row>
    <row r="1002" spans="12:21" ht="15">
      <c r="L1002"/>
      <c r="M1002"/>
      <c r="T1002"/>
      <c r="U1002"/>
    </row>
    <row r="1003" spans="12:21" ht="15">
      <c r="L1003"/>
      <c r="M1003"/>
      <c r="T1003"/>
      <c r="U1003"/>
    </row>
    <row r="1004" spans="12:21" ht="15">
      <c r="L1004"/>
      <c r="M1004"/>
      <c r="T1004"/>
      <c r="U1004"/>
    </row>
    <row r="1005" spans="12:21" ht="15">
      <c r="L1005"/>
      <c r="M1005"/>
      <c r="T1005"/>
      <c r="U1005"/>
    </row>
    <row r="1006" spans="12:21" ht="15">
      <c r="L1006"/>
      <c r="M1006"/>
      <c r="T1006"/>
      <c r="U1006"/>
    </row>
    <row r="1007" spans="12:21" ht="15">
      <c r="L1007"/>
      <c r="M1007"/>
      <c r="T1007"/>
      <c r="U1007"/>
    </row>
    <row r="1008" spans="12:21" ht="15">
      <c r="L1008"/>
      <c r="M1008"/>
      <c r="T1008"/>
      <c r="U1008"/>
    </row>
    <row r="1009" spans="12:21" ht="15">
      <c r="L1009"/>
      <c r="M1009"/>
      <c r="T1009"/>
      <c r="U1009"/>
    </row>
    <row r="1010" spans="12:21" ht="15">
      <c r="L1010"/>
      <c r="M1010"/>
      <c r="T1010"/>
      <c r="U1010"/>
    </row>
    <row r="1011" spans="12:21" ht="15">
      <c r="L1011"/>
      <c r="M1011"/>
      <c r="T1011"/>
      <c r="U1011"/>
    </row>
    <row r="1012" spans="12:21" ht="15">
      <c r="L1012"/>
      <c r="M1012"/>
      <c r="T1012"/>
      <c r="U1012"/>
    </row>
    <row r="1013" spans="12:21" ht="15">
      <c r="L1013"/>
      <c r="M1013"/>
      <c r="T1013"/>
      <c r="U1013"/>
    </row>
    <row r="1014" spans="12:21" ht="15">
      <c r="L1014"/>
      <c r="M1014"/>
      <c r="T1014"/>
      <c r="U1014"/>
    </row>
    <row r="1015" spans="12:21" ht="15">
      <c r="L1015"/>
      <c r="M1015"/>
      <c r="T1015"/>
      <c r="U1015"/>
    </row>
    <row r="1016" spans="12:21" ht="15">
      <c r="L1016"/>
      <c r="M1016"/>
      <c r="T1016"/>
      <c r="U1016"/>
    </row>
    <row r="1017" spans="12:21" ht="15">
      <c r="L1017"/>
      <c r="M1017"/>
      <c r="T1017"/>
      <c r="U1017"/>
    </row>
    <row r="1018" spans="12:21" ht="15">
      <c r="L1018"/>
      <c r="M1018"/>
      <c r="T1018"/>
      <c r="U1018"/>
    </row>
    <row r="1019" spans="12:21" ht="15">
      <c r="L1019"/>
      <c r="M1019"/>
      <c r="T1019"/>
      <c r="U1019"/>
    </row>
    <row r="1020" spans="12:21" ht="15">
      <c r="L1020"/>
      <c r="M1020"/>
      <c r="T1020"/>
      <c r="U1020"/>
    </row>
    <row r="1021" spans="12:21" ht="15">
      <c r="L1021"/>
      <c r="M1021"/>
      <c r="T1021"/>
      <c r="U1021"/>
    </row>
    <row r="1022" spans="12:21" ht="15">
      <c r="L1022"/>
      <c r="M1022"/>
      <c r="T1022"/>
      <c r="U1022"/>
    </row>
    <row r="1023" spans="12:21" ht="15">
      <c r="L1023"/>
      <c r="M1023"/>
      <c r="T1023"/>
      <c r="U1023"/>
    </row>
    <row r="1024" spans="12:21" ht="15">
      <c r="L1024"/>
      <c r="M1024"/>
      <c r="T1024"/>
      <c r="U1024"/>
    </row>
    <row r="1025" spans="12:21" ht="15">
      <c r="L1025"/>
      <c r="M1025"/>
      <c r="T1025"/>
      <c r="U1025"/>
    </row>
    <row r="1026" spans="12:21" ht="15">
      <c r="L1026"/>
      <c r="M1026"/>
      <c r="T1026"/>
      <c r="U1026"/>
    </row>
    <row r="1027" spans="12:21" ht="15">
      <c r="L1027"/>
      <c r="M1027"/>
      <c r="T1027"/>
      <c r="U1027"/>
    </row>
    <row r="1028" spans="12:21" ht="15">
      <c r="L1028"/>
      <c r="M1028"/>
      <c r="T1028"/>
      <c r="U1028"/>
    </row>
    <row r="1029" spans="12:21" ht="15">
      <c r="L1029"/>
      <c r="M1029"/>
      <c r="T1029"/>
      <c r="U1029"/>
    </row>
    <row r="1030" spans="12:21" ht="15">
      <c r="L1030"/>
      <c r="M1030"/>
      <c r="T1030"/>
      <c r="U1030"/>
    </row>
    <row r="1031" spans="12:21" ht="15">
      <c r="L1031"/>
      <c r="M1031"/>
      <c r="T1031"/>
      <c r="U1031"/>
    </row>
    <row r="1032" spans="12:21" ht="15">
      <c r="L1032"/>
      <c r="M1032"/>
      <c r="T1032"/>
      <c r="U1032"/>
    </row>
    <row r="1033" spans="12:21" ht="15">
      <c r="L1033"/>
      <c r="M1033"/>
      <c r="T1033"/>
      <c r="U1033"/>
    </row>
    <row r="1034" spans="12:21" ht="15">
      <c r="L1034"/>
      <c r="M1034"/>
      <c r="T1034"/>
      <c r="U1034"/>
    </row>
    <row r="1035" spans="12:21" ht="15">
      <c r="L1035"/>
      <c r="M1035"/>
      <c r="T1035"/>
      <c r="U1035"/>
    </row>
    <row r="1036" spans="12:21" ht="15">
      <c r="L1036"/>
      <c r="M1036"/>
      <c r="T1036"/>
      <c r="U1036"/>
    </row>
    <row r="1037" spans="12:21" ht="15">
      <c r="L1037"/>
      <c r="M1037"/>
      <c r="T1037"/>
      <c r="U1037"/>
    </row>
    <row r="1038" spans="12:21" ht="15">
      <c r="L1038"/>
      <c r="M1038"/>
      <c r="T1038"/>
      <c r="U1038"/>
    </row>
    <row r="1039" spans="12:21" ht="15">
      <c r="L1039"/>
      <c r="M1039"/>
      <c r="T1039"/>
      <c r="U1039"/>
    </row>
    <row r="1040" spans="12:21" ht="15">
      <c r="L1040"/>
      <c r="M1040"/>
      <c r="T1040"/>
      <c r="U1040"/>
    </row>
    <row r="1041" spans="12:21" ht="15">
      <c r="L1041"/>
      <c r="M1041"/>
      <c r="T1041"/>
      <c r="U1041"/>
    </row>
    <row r="1042" spans="12:21" ht="15">
      <c r="L1042"/>
      <c r="M1042"/>
      <c r="T1042"/>
      <c r="U1042"/>
    </row>
    <row r="1043" spans="12:21" ht="15">
      <c r="L1043"/>
      <c r="M1043"/>
      <c r="T1043"/>
      <c r="U1043"/>
    </row>
    <row r="1044" spans="12:21" ht="15">
      <c r="L1044"/>
      <c r="M1044"/>
      <c r="T1044"/>
      <c r="U1044"/>
    </row>
    <row r="1045" spans="12:21" ht="15">
      <c r="L1045"/>
      <c r="M1045"/>
      <c r="T1045"/>
      <c r="U1045"/>
    </row>
    <row r="1046" spans="12:21" ht="15">
      <c r="L1046"/>
      <c r="M1046"/>
      <c r="T1046"/>
      <c r="U1046"/>
    </row>
    <row r="1047" spans="12:21" ht="15">
      <c r="L1047"/>
      <c r="M1047"/>
      <c r="T1047"/>
      <c r="U1047"/>
    </row>
    <row r="1048" spans="12:21" ht="15">
      <c r="L1048"/>
      <c r="M1048"/>
      <c r="T1048"/>
      <c r="U1048"/>
    </row>
    <row r="1049" spans="12:21" ht="15">
      <c r="L1049"/>
      <c r="M1049"/>
      <c r="T1049"/>
      <c r="U1049"/>
    </row>
    <row r="1050" spans="12:21" ht="15">
      <c r="L1050"/>
      <c r="M1050"/>
      <c r="T1050"/>
      <c r="U1050"/>
    </row>
    <row r="1051" spans="12:21" ht="15">
      <c r="L1051"/>
      <c r="M1051"/>
      <c r="T1051"/>
      <c r="U1051"/>
    </row>
    <row r="1052" spans="12:21" ht="15">
      <c r="L1052"/>
      <c r="M1052"/>
      <c r="T1052"/>
      <c r="U1052"/>
    </row>
    <row r="1053" spans="12:21" ht="15">
      <c r="L1053"/>
      <c r="M1053"/>
      <c r="T1053"/>
      <c r="U1053"/>
    </row>
    <row r="1054" spans="12:21" ht="15">
      <c r="L1054"/>
      <c r="M1054"/>
      <c r="T1054"/>
      <c r="U1054"/>
    </row>
    <row r="1055" spans="12:21" ht="15">
      <c r="L1055"/>
      <c r="M1055"/>
      <c r="T1055"/>
      <c r="U1055"/>
    </row>
    <row r="1056" spans="12:21" ht="15">
      <c r="L1056"/>
      <c r="M1056"/>
      <c r="T1056"/>
      <c r="U1056"/>
    </row>
    <row r="1057" spans="12:21" ht="15">
      <c r="L1057"/>
      <c r="M1057"/>
      <c r="T1057"/>
      <c r="U1057"/>
    </row>
    <row r="1058" spans="12:21" ht="15">
      <c r="L1058"/>
      <c r="M1058"/>
      <c r="T1058"/>
      <c r="U1058"/>
    </row>
    <row r="1059" spans="12:21" ht="15">
      <c r="L1059"/>
      <c r="M1059"/>
      <c r="T1059"/>
      <c r="U1059"/>
    </row>
    <row r="1060" spans="12:21" ht="15">
      <c r="L1060"/>
      <c r="M1060"/>
      <c r="T1060"/>
      <c r="U1060"/>
    </row>
    <row r="1061" spans="12:21" ht="15">
      <c r="L1061"/>
      <c r="M1061"/>
      <c r="T1061"/>
      <c r="U1061"/>
    </row>
    <row r="1062" spans="12:21" ht="15">
      <c r="L1062"/>
      <c r="M1062"/>
      <c r="T1062"/>
      <c r="U1062"/>
    </row>
    <row r="1063" spans="12:21" ht="15">
      <c r="L1063"/>
      <c r="M1063"/>
      <c r="T1063"/>
      <c r="U1063"/>
    </row>
    <row r="1064" spans="12:21" ht="15">
      <c r="L1064"/>
      <c r="M1064"/>
      <c r="T1064"/>
      <c r="U1064"/>
    </row>
    <row r="1065" spans="12:21" ht="15">
      <c r="L1065"/>
      <c r="M1065"/>
      <c r="T1065"/>
      <c r="U1065"/>
    </row>
    <row r="1066" spans="12:21" ht="15">
      <c r="L1066"/>
      <c r="M1066"/>
      <c r="T1066"/>
      <c r="U1066"/>
    </row>
    <row r="1067" spans="12:21" ht="15">
      <c r="L1067"/>
      <c r="M1067"/>
      <c r="T1067"/>
      <c r="U1067"/>
    </row>
    <row r="1068" spans="12:21" ht="15">
      <c r="L1068"/>
      <c r="M1068"/>
      <c r="T1068"/>
      <c r="U1068"/>
    </row>
    <row r="1069" spans="12:21" ht="15">
      <c r="L1069"/>
      <c r="M1069"/>
      <c r="T1069"/>
      <c r="U1069"/>
    </row>
    <row r="1070" spans="12:21" ht="15">
      <c r="L1070"/>
      <c r="M1070"/>
      <c r="T1070"/>
      <c r="U1070"/>
    </row>
    <row r="1071" spans="12:21" ht="15">
      <c r="L1071"/>
      <c r="M1071"/>
      <c r="T1071"/>
      <c r="U1071"/>
    </row>
    <row r="1072" spans="12:21" ht="15">
      <c r="L1072"/>
      <c r="M1072"/>
      <c r="T1072"/>
      <c r="U1072"/>
    </row>
    <row r="1073" spans="12:21" ht="15">
      <c r="L1073"/>
      <c r="M1073"/>
      <c r="T1073"/>
      <c r="U1073"/>
    </row>
    <row r="1074" spans="12:21" ht="15">
      <c r="L1074"/>
      <c r="M1074"/>
      <c r="T1074"/>
      <c r="U1074"/>
    </row>
    <row r="1075" spans="12:21" ht="15">
      <c r="L1075"/>
      <c r="M1075"/>
      <c r="T1075"/>
      <c r="U1075"/>
    </row>
    <row r="1076" spans="12:21" ht="15">
      <c r="L1076"/>
      <c r="M1076"/>
      <c r="T1076"/>
      <c r="U1076"/>
    </row>
    <row r="1077" spans="12:21" ht="15">
      <c r="L1077"/>
      <c r="M1077"/>
      <c r="T1077"/>
      <c r="U1077"/>
    </row>
    <row r="1078" spans="12:21" ht="15">
      <c r="L1078"/>
      <c r="M1078"/>
      <c r="T1078"/>
      <c r="U1078"/>
    </row>
    <row r="1079" spans="12:21" ht="15">
      <c r="L1079"/>
      <c r="M1079"/>
      <c r="T1079"/>
      <c r="U1079"/>
    </row>
    <row r="1080" spans="12:21" ht="15">
      <c r="L1080"/>
      <c r="M1080"/>
      <c r="T1080"/>
      <c r="U1080"/>
    </row>
    <row r="1081" spans="12:21" ht="15">
      <c r="L1081"/>
      <c r="M1081"/>
      <c r="T1081"/>
      <c r="U1081"/>
    </row>
    <row r="1082" spans="12:21" ht="15">
      <c r="L1082"/>
      <c r="M1082"/>
      <c r="T1082"/>
      <c r="U1082"/>
    </row>
    <row r="1083" spans="12:21" ht="15">
      <c r="L1083"/>
      <c r="M1083"/>
      <c r="T1083"/>
      <c r="U1083"/>
    </row>
    <row r="1084" spans="12:21" ht="15">
      <c r="L1084"/>
      <c r="M1084"/>
      <c r="T1084"/>
      <c r="U1084"/>
    </row>
    <row r="1085" spans="12:21" ht="15">
      <c r="L1085"/>
      <c r="M1085"/>
      <c r="T1085"/>
      <c r="U1085"/>
    </row>
    <row r="1086" spans="12:21" ht="15">
      <c r="L1086"/>
      <c r="M1086"/>
      <c r="T1086"/>
      <c r="U1086"/>
    </row>
    <row r="1087" spans="12:21" ht="15">
      <c r="L1087"/>
      <c r="M1087"/>
      <c r="T1087"/>
      <c r="U1087"/>
    </row>
    <row r="1088" spans="12:21" ht="15">
      <c r="L1088"/>
      <c r="M1088"/>
      <c r="T1088"/>
      <c r="U1088"/>
    </row>
    <row r="1089" spans="12:21" ht="15">
      <c r="L1089"/>
      <c r="M1089"/>
      <c r="T1089"/>
      <c r="U1089"/>
    </row>
    <row r="1090" spans="12:21" ht="15">
      <c r="L1090"/>
      <c r="M1090"/>
      <c r="T1090"/>
      <c r="U1090"/>
    </row>
    <row r="1091" spans="12:21" ht="15">
      <c r="L1091"/>
      <c r="M1091"/>
      <c r="T1091"/>
      <c r="U1091"/>
    </row>
    <row r="1092" spans="12:21" ht="15">
      <c r="L1092"/>
      <c r="M1092"/>
      <c r="T1092"/>
      <c r="U1092"/>
    </row>
    <row r="1093" spans="12:21" ht="15">
      <c r="L1093"/>
      <c r="M1093"/>
      <c r="T1093"/>
      <c r="U1093"/>
    </row>
    <row r="1094" spans="12:21" ht="15">
      <c r="L1094"/>
      <c r="M1094"/>
      <c r="T1094"/>
      <c r="U1094"/>
    </row>
    <row r="1095" spans="12:21" ht="15">
      <c r="L1095"/>
      <c r="M1095"/>
      <c r="T1095"/>
      <c r="U1095"/>
    </row>
    <row r="1096" spans="12:21" ht="15">
      <c r="L1096"/>
      <c r="M1096"/>
      <c r="T1096"/>
      <c r="U1096"/>
    </row>
    <row r="1097" spans="12:21" ht="15">
      <c r="L1097"/>
      <c r="M1097"/>
      <c r="T1097"/>
      <c r="U1097"/>
    </row>
    <row r="1098" spans="12:21" ht="15">
      <c r="L1098"/>
      <c r="M1098"/>
      <c r="T1098"/>
      <c r="U1098"/>
    </row>
  </sheetData>
  <mergeCells count="1">
    <mergeCell ref="B78:G78"/>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8.xml><?xml version="1.0" encoding="utf-8"?>
<worksheet xmlns="http://schemas.openxmlformats.org/spreadsheetml/2006/main" xmlns:r="http://schemas.openxmlformats.org/officeDocument/2006/relationships">
  <sheetPr codeName="Sheet15"/>
  <dimension ref="A1:BV1080"/>
  <sheetViews>
    <sheetView zoomScale="75" zoomScaleNormal="75" workbookViewId="0" topLeftCell="A1">
      <pane ySplit="3" topLeftCell="BM7" activePane="bottomLeft" state="frozen"/>
      <selection pane="topLeft" activeCell="A1" sqref="A1"/>
      <selection pane="bottomLeft" activeCell="E29" sqref="E29"/>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9.445312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36" customHeight="1" thickBot="1">
      <c r="A1" s="25">
        <v>1</v>
      </c>
      <c r="B1" s="87" t="s">
        <v>270</v>
      </c>
      <c r="C1" s="46"/>
      <c r="D1" s="254"/>
      <c r="E1" s="53"/>
      <c r="F1" s="255" t="s">
        <v>34</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17" s="80" customFormat="1" ht="4.5" customHeight="1" thickBot="1">
      <c r="B2" s="81"/>
      <c r="C2" s="82"/>
      <c r="D2" s="83"/>
      <c r="E2" s="83"/>
      <c r="F2" s="83"/>
      <c r="G2" s="84"/>
      <c r="I2"/>
      <c r="J2"/>
      <c r="K2"/>
      <c r="L2"/>
      <c r="M2"/>
      <c r="N2"/>
      <c r="O2"/>
      <c r="P2"/>
      <c r="Q2"/>
    </row>
    <row r="3" spans="1:74" s="24" customFormat="1" ht="33" customHeight="1" thickTop="1">
      <c r="A3" s="68"/>
      <c r="B3" s="69" t="s">
        <v>35</v>
      </c>
      <c r="C3" s="70" t="s">
        <v>36</v>
      </c>
      <c r="D3" s="71" t="s">
        <v>37</v>
      </c>
      <c r="E3" s="71" t="s">
        <v>333</v>
      </c>
      <c r="F3" s="198" t="s">
        <v>3</v>
      </c>
      <c r="G3" s="70"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87.75" customHeight="1">
      <c r="A4" s="12" t="s">
        <v>0</v>
      </c>
      <c r="B4" s="274" t="s">
        <v>505</v>
      </c>
      <c r="C4" s="275"/>
      <c r="D4" s="275"/>
      <c r="E4" s="275"/>
      <c r="F4" s="275"/>
      <c r="G4" s="275"/>
      <c r="K4"/>
      <c r="L4"/>
      <c r="M4"/>
      <c r="S4"/>
      <c r="T4"/>
      <c r="U4"/>
    </row>
    <row r="5" spans="1:21" ht="24.75" customHeight="1">
      <c r="A5" s="12" t="s">
        <v>39</v>
      </c>
      <c r="B5" s="12" t="s">
        <v>185</v>
      </c>
      <c r="D5" s="29"/>
      <c r="E5" s="11"/>
      <c r="K5"/>
      <c r="L5"/>
      <c r="M5"/>
      <c r="S5"/>
      <c r="T5"/>
      <c r="U5"/>
    </row>
    <row r="6" spans="1:21" ht="15">
      <c r="A6" s="12" t="s">
        <v>0</v>
      </c>
      <c r="B6" s="12"/>
      <c r="C6" s="12" t="s">
        <v>186</v>
      </c>
      <c r="D6" s="29">
        <v>2</v>
      </c>
      <c r="E6" s="11" t="s">
        <v>747</v>
      </c>
      <c r="F6" s="1">
        <f>IF(ISNA(E6),0,INDEX(IF(UPPER(RIGHT(E6,1))=Low,UnitCostLow,IF(UPPER(RIGHT(E6,1))=High,UnitCostHigh,UnitCostSpecified)),MATCH(UPPER(LEFT(E6,LEN(E6)-1)),CostCode,0)))</f>
        <v>1590</v>
      </c>
      <c r="G6" s="194">
        <f>F6*D6</f>
        <v>3180</v>
      </c>
      <c r="K6"/>
      <c r="L6"/>
      <c r="M6"/>
      <c r="S6"/>
      <c r="T6"/>
      <c r="U6"/>
    </row>
    <row r="7" spans="1:21" ht="24.75" customHeight="1">
      <c r="A7" s="12" t="s">
        <v>51</v>
      </c>
      <c r="B7" s="12" t="s">
        <v>187</v>
      </c>
      <c r="C7" s="12" t="s">
        <v>188</v>
      </c>
      <c r="D7" s="29">
        <v>2000</v>
      </c>
      <c r="E7" s="11" t="s">
        <v>746</v>
      </c>
      <c r="F7" s="1">
        <f aca="true" t="shared" si="0" ref="F7:F32">IF(ISNA(E7),0,INDEX(IF(UPPER(RIGHT(E7,1))=Low,UnitCostLow,IF(UPPER(RIGHT(E7,1))=High,UnitCostHigh,UnitCostSpecified)),MATCH(UPPER(LEFT(E7,LEN(E7)-1)),CostCode,0)))</f>
        <v>45</v>
      </c>
      <c r="G7" s="194">
        <f>F7*D7</f>
        <v>90000</v>
      </c>
      <c r="K7"/>
      <c r="L7"/>
      <c r="M7"/>
      <c r="S7"/>
      <c r="T7"/>
      <c r="U7"/>
    </row>
    <row r="8" spans="1:21" ht="15">
      <c r="A8" s="12" t="s">
        <v>0</v>
      </c>
      <c r="B8" s="12" t="s">
        <v>189</v>
      </c>
      <c r="C8" s="12" t="s">
        <v>188</v>
      </c>
      <c r="D8" s="29"/>
      <c r="E8" s="11" t="e">
        <f>NA()</f>
        <v>#N/A</v>
      </c>
      <c r="F8" s="1">
        <f t="shared" si="0"/>
        <v>0</v>
      </c>
      <c r="G8" s="194">
        <f>F8*D8</f>
        <v>0</v>
      </c>
      <c r="K8"/>
      <c r="L8"/>
      <c r="M8"/>
      <c r="S8"/>
      <c r="T8"/>
      <c r="U8"/>
    </row>
    <row r="9" spans="1:21" ht="24.75" customHeight="1">
      <c r="A9" s="12" t="s">
        <v>62</v>
      </c>
      <c r="B9" s="12" t="s">
        <v>190</v>
      </c>
      <c r="C9" s="12"/>
      <c r="D9" s="29"/>
      <c r="E9" s="11"/>
      <c r="G9" s="194"/>
      <c r="K9"/>
      <c r="L9"/>
      <c r="M9"/>
      <c r="S9"/>
      <c r="T9"/>
      <c r="U9"/>
    </row>
    <row r="10" spans="1:21" ht="15">
      <c r="A10" s="12" t="s">
        <v>0</v>
      </c>
      <c r="B10" s="12" t="s">
        <v>751</v>
      </c>
      <c r="C10" s="12" t="s">
        <v>188</v>
      </c>
      <c r="D10" s="29">
        <v>22000</v>
      </c>
      <c r="E10" s="11" t="s">
        <v>748</v>
      </c>
      <c r="F10" s="1">
        <f t="shared" si="0"/>
        <v>0.93</v>
      </c>
      <c r="G10" s="194">
        <f>F10*D10</f>
        <v>20460</v>
      </c>
      <c r="K10"/>
      <c r="L10"/>
      <c r="M10"/>
      <c r="S10"/>
      <c r="T10"/>
      <c r="U10"/>
    </row>
    <row r="11" spans="1:21" ht="15">
      <c r="A11" s="12" t="s">
        <v>0</v>
      </c>
      <c r="B11" s="12" t="s">
        <v>193</v>
      </c>
      <c r="C11" s="12" t="s">
        <v>192</v>
      </c>
      <c r="D11" s="29"/>
      <c r="E11" s="11" t="e">
        <f>NA()</f>
        <v>#N/A</v>
      </c>
      <c r="F11" s="1">
        <f t="shared" si="0"/>
        <v>0</v>
      </c>
      <c r="G11" s="194">
        <f>F11*D11</f>
        <v>0</v>
      </c>
      <c r="K11"/>
      <c r="L11"/>
      <c r="M11"/>
      <c r="S11"/>
      <c r="T11"/>
      <c r="U11"/>
    </row>
    <row r="12" spans="1:21" ht="15">
      <c r="A12" s="12" t="s">
        <v>0</v>
      </c>
      <c r="B12" s="12" t="s">
        <v>199</v>
      </c>
      <c r="C12" s="12" t="s">
        <v>192</v>
      </c>
      <c r="D12" s="29"/>
      <c r="E12" s="11" t="e">
        <f>NA()</f>
        <v>#N/A</v>
      </c>
      <c r="F12" s="1">
        <f t="shared" si="0"/>
        <v>0</v>
      </c>
      <c r="G12" s="194"/>
      <c r="K12"/>
      <c r="L12"/>
      <c r="M12"/>
      <c r="S12"/>
      <c r="T12"/>
      <c r="U12"/>
    </row>
    <row r="13" spans="1:21" ht="24.75" customHeight="1">
      <c r="A13" s="12" t="s">
        <v>69</v>
      </c>
      <c r="B13" s="12" t="s">
        <v>194</v>
      </c>
      <c r="C13" s="12"/>
      <c r="D13" s="29"/>
      <c r="E13" s="11"/>
      <c r="G13" s="194"/>
      <c r="K13"/>
      <c r="L13"/>
      <c r="M13"/>
      <c r="S13"/>
      <c r="T13"/>
      <c r="U13"/>
    </row>
    <row r="14" spans="1:21" ht="15">
      <c r="A14" s="12" t="s">
        <v>0</v>
      </c>
      <c r="B14" s="12" t="s">
        <v>195</v>
      </c>
      <c r="C14" s="12" t="s">
        <v>188</v>
      </c>
      <c r="D14" s="29"/>
      <c r="E14" s="11" t="e">
        <f>NA()</f>
        <v>#N/A</v>
      </c>
      <c r="F14" s="1">
        <f t="shared" si="0"/>
        <v>0</v>
      </c>
      <c r="G14" s="194">
        <f>F14*D14</f>
        <v>0</v>
      </c>
      <c r="K14"/>
      <c r="L14"/>
      <c r="M14"/>
      <c r="S14"/>
      <c r="T14"/>
      <c r="U14"/>
    </row>
    <row r="15" spans="1:21" ht="15">
      <c r="A15" s="12" t="s">
        <v>0</v>
      </c>
      <c r="B15" s="12" t="s">
        <v>196</v>
      </c>
      <c r="C15" s="12" t="s">
        <v>188</v>
      </c>
      <c r="D15" s="29">
        <v>7175</v>
      </c>
      <c r="E15" s="11" t="s">
        <v>748</v>
      </c>
      <c r="F15" s="1">
        <f t="shared" si="0"/>
        <v>0.93</v>
      </c>
      <c r="G15" s="194">
        <f>F15*D15</f>
        <v>6672.75</v>
      </c>
      <c r="K15"/>
      <c r="L15"/>
      <c r="M15"/>
      <c r="S15"/>
      <c r="T15"/>
      <c r="U15"/>
    </row>
    <row r="16" spans="1:21" ht="15">
      <c r="A16" s="12" t="s">
        <v>0</v>
      </c>
      <c r="B16" s="12" t="s">
        <v>197</v>
      </c>
      <c r="C16" s="12" t="s">
        <v>188</v>
      </c>
      <c r="D16" s="29"/>
      <c r="E16" s="11" t="e">
        <f>NA()</f>
        <v>#N/A</v>
      </c>
      <c r="F16" s="1">
        <f t="shared" si="0"/>
        <v>0</v>
      </c>
      <c r="G16" s="194">
        <f>F16*D16</f>
        <v>0</v>
      </c>
      <c r="K16"/>
      <c r="L16"/>
      <c r="M16"/>
      <c r="S16"/>
      <c r="T16"/>
      <c r="U16"/>
    </row>
    <row r="17" spans="1:21" ht="24.75" customHeight="1">
      <c r="A17" s="12" t="s">
        <v>74</v>
      </c>
      <c r="B17" s="12" t="s">
        <v>198</v>
      </c>
      <c r="C17" s="12"/>
      <c r="D17" s="29"/>
      <c r="E17" s="11"/>
      <c r="G17" s="194"/>
      <c r="K17"/>
      <c r="L17"/>
      <c r="M17"/>
      <c r="S17"/>
      <c r="T17"/>
      <c r="U17"/>
    </row>
    <row r="18" spans="1:21" ht="15">
      <c r="A18" s="12" t="s">
        <v>0</v>
      </c>
      <c r="B18" s="12" t="s">
        <v>191</v>
      </c>
      <c r="C18" s="12" t="s">
        <v>192</v>
      </c>
      <c r="D18" s="29"/>
      <c r="E18" s="11" t="e">
        <f>NA()</f>
        <v>#N/A</v>
      </c>
      <c r="F18" s="1">
        <f t="shared" si="0"/>
        <v>0</v>
      </c>
      <c r="G18" s="194">
        <f>F18*D18</f>
        <v>0</v>
      </c>
      <c r="K18"/>
      <c r="L18"/>
      <c r="M18"/>
      <c r="S18"/>
      <c r="T18"/>
      <c r="U18"/>
    </row>
    <row r="19" spans="1:21" ht="15">
      <c r="A19" s="12" t="s">
        <v>0</v>
      </c>
      <c r="B19" s="12" t="s">
        <v>193</v>
      </c>
      <c r="C19" s="12" t="s">
        <v>192</v>
      </c>
      <c r="D19" s="29"/>
      <c r="E19" s="11" t="e">
        <f>NA()</f>
        <v>#N/A</v>
      </c>
      <c r="F19" s="1">
        <f t="shared" si="0"/>
        <v>0</v>
      </c>
      <c r="G19" s="194">
        <f>F19*D19</f>
        <v>0</v>
      </c>
      <c r="K19"/>
      <c r="L19"/>
      <c r="M19"/>
      <c r="S19"/>
      <c r="T19"/>
      <c r="U19"/>
    </row>
    <row r="20" spans="1:21" ht="15">
      <c r="A20" s="12" t="s">
        <v>0</v>
      </c>
      <c r="B20" s="12" t="s">
        <v>199</v>
      </c>
      <c r="C20" s="12" t="s">
        <v>192</v>
      </c>
      <c r="D20" s="29"/>
      <c r="E20" s="11" t="e">
        <f>NA()</f>
        <v>#N/A</v>
      </c>
      <c r="F20" s="1">
        <f t="shared" si="0"/>
        <v>0</v>
      </c>
      <c r="G20" s="194">
        <f>F20*D20</f>
        <v>0</v>
      </c>
      <c r="K20"/>
      <c r="L20"/>
      <c r="M20"/>
      <c r="S20"/>
      <c r="T20"/>
      <c r="U20"/>
    </row>
    <row r="21" spans="1:21" ht="15">
      <c r="A21" s="12" t="s">
        <v>0</v>
      </c>
      <c r="B21" s="12" t="s">
        <v>200</v>
      </c>
      <c r="C21" s="12" t="s">
        <v>192</v>
      </c>
      <c r="D21" s="29"/>
      <c r="E21" s="11" t="e">
        <f>NA()</f>
        <v>#N/A</v>
      </c>
      <c r="F21" s="1">
        <f t="shared" si="0"/>
        <v>0</v>
      </c>
      <c r="G21" s="194">
        <f>F21*D21</f>
        <v>0</v>
      </c>
      <c r="K21"/>
      <c r="L21"/>
      <c r="M21"/>
      <c r="S21"/>
      <c r="T21"/>
      <c r="U21"/>
    </row>
    <row r="22" spans="1:21" ht="24.75" customHeight="1">
      <c r="A22" s="12" t="s">
        <v>84</v>
      </c>
      <c r="B22" s="12" t="s">
        <v>201</v>
      </c>
      <c r="C22" s="12" t="s">
        <v>192</v>
      </c>
      <c r="D22" s="29"/>
      <c r="E22" s="11" t="e">
        <f>NA()</f>
        <v>#N/A</v>
      </c>
      <c r="G22" s="194">
        <f>F22*D22</f>
        <v>0</v>
      </c>
      <c r="K22"/>
      <c r="L22"/>
      <c r="M22"/>
      <c r="S22"/>
      <c r="T22"/>
      <c r="U22"/>
    </row>
    <row r="23" spans="1:21" ht="15">
      <c r="A23" s="12" t="s">
        <v>0</v>
      </c>
      <c r="B23" s="12"/>
      <c r="C23" s="12"/>
      <c r="D23" s="29"/>
      <c r="E23" s="11"/>
      <c r="G23" s="194"/>
      <c r="K23"/>
      <c r="L23"/>
      <c r="M23"/>
      <c r="S23"/>
      <c r="T23"/>
      <c r="U23"/>
    </row>
    <row r="24" spans="1:21" ht="24.75" customHeight="1">
      <c r="A24" s="12" t="s">
        <v>86</v>
      </c>
      <c r="B24" s="12" t="s">
        <v>202</v>
      </c>
      <c r="C24" s="12"/>
      <c r="D24" s="29"/>
      <c r="E24" s="11"/>
      <c r="G24" s="194"/>
      <c r="K24"/>
      <c r="L24"/>
      <c r="M24"/>
      <c r="S24"/>
      <c r="T24"/>
      <c r="U24"/>
    </row>
    <row r="25" spans="1:21" ht="15">
      <c r="A25" s="12" t="s">
        <v>0</v>
      </c>
      <c r="B25" s="12" t="s">
        <v>203</v>
      </c>
      <c r="C25" s="12" t="s">
        <v>46</v>
      </c>
      <c r="D25" s="29">
        <v>500</v>
      </c>
      <c r="E25" s="11" t="s">
        <v>749</v>
      </c>
      <c r="F25" s="1">
        <f t="shared" si="0"/>
        <v>35</v>
      </c>
      <c r="G25" s="194">
        <f>F25*D25</f>
        <v>17500</v>
      </c>
      <c r="K25"/>
      <c r="L25"/>
      <c r="M25"/>
      <c r="S25"/>
      <c r="T25"/>
      <c r="U25"/>
    </row>
    <row r="26" spans="1:21" ht="15">
      <c r="A26" s="12" t="s">
        <v>0</v>
      </c>
      <c r="B26" s="12" t="s">
        <v>204</v>
      </c>
      <c r="C26" s="12" t="s">
        <v>46</v>
      </c>
      <c r="D26" s="29">
        <v>2000</v>
      </c>
      <c r="E26" s="11" t="s">
        <v>749</v>
      </c>
      <c r="F26" s="1">
        <f t="shared" si="0"/>
        <v>35</v>
      </c>
      <c r="G26" s="194">
        <f>F26*D26</f>
        <v>70000</v>
      </c>
      <c r="K26"/>
      <c r="L26"/>
      <c r="M26"/>
      <c r="S26"/>
      <c r="T26"/>
      <c r="U26"/>
    </row>
    <row r="27" spans="1:21" ht="15">
      <c r="A27" s="12" t="s">
        <v>0</v>
      </c>
      <c r="B27" s="12" t="s">
        <v>205</v>
      </c>
      <c r="C27" s="12" t="s">
        <v>46</v>
      </c>
      <c r="D27" s="29">
        <v>50</v>
      </c>
      <c r="E27" s="11" t="s">
        <v>718</v>
      </c>
      <c r="F27" s="1">
        <f t="shared" si="0"/>
        <v>8.76</v>
      </c>
      <c r="G27" s="194">
        <f>F27*D27</f>
        <v>438</v>
      </c>
      <c r="K27"/>
      <c r="L27"/>
      <c r="M27"/>
      <c r="S27"/>
      <c r="T27"/>
      <c r="U27"/>
    </row>
    <row r="28" spans="1:21" ht="15">
      <c r="A28" s="12"/>
      <c r="B28" s="12" t="s">
        <v>778</v>
      </c>
      <c r="C28" s="12" t="s">
        <v>46</v>
      </c>
      <c r="D28" s="29">
        <v>100</v>
      </c>
      <c r="E28" s="11" t="s">
        <v>779</v>
      </c>
      <c r="F28" s="1">
        <f t="shared" si="0"/>
        <v>1000</v>
      </c>
      <c r="G28" s="194">
        <f>F28*D28</f>
        <v>100000</v>
      </c>
      <c r="K28"/>
      <c r="L28"/>
      <c r="M28"/>
      <c r="S28"/>
      <c r="T28"/>
      <c r="U28"/>
    </row>
    <row r="29" spans="1:21" ht="24.75" customHeight="1">
      <c r="A29" s="12" t="s">
        <v>89</v>
      </c>
      <c r="B29" s="12" t="s">
        <v>206</v>
      </c>
      <c r="C29" s="12"/>
      <c r="D29" s="29"/>
      <c r="E29" s="11"/>
      <c r="G29" s="194"/>
      <c r="K29"/>
      <c r="L29"/>
      <c r="M29"/>
      <c r="S29"/>
      <c r="T29"/>
      <c r="U29"/>
    </row>
    <row r="30" spans="1:21" ht="15">
      <c r="A30" s="12" t="s">
        <v>0</v>
      </c>
      <c r="B30" s="12" t="s">
        <v>207</v>
      </c>
      <c r="C30" s="12" t="s">
        <v>44</v>
      </c>
      <c r="D30" s="29">
        <v>1</v>
      </c>
      <c r="E30" s="11" t="e">
        <f>NA()</f>
        <v>#N/A</v>
      </c>
      <c r="F30" s="1">
        <v>50000</v>
      </c>
      <c r="G30" s="194">
        <f>F30*D30</f>
        <v>50000</v>
      </c>
      <c r="K30"/>
      <c r="L30"/>
      <c r="M30"/>
      <c r="S30"/>
      <c r="T30"/>
      <c r="U30"/>
    </row>
    <row r="31" spans="1:21" ht="15.75" customHeight="1">
      <c r="A31" s="12" t="s">
        <v>0</v>
      </c>
      <c r="B31" s="12" t="s">
        <v>208</v>
      </c>
      <c r="C31" s="12" t="s">
        <v>44</v>
      </c>
      <c r="D31" s="29">
        <v>1</v>
      </c>
      <c r="E31" s="11" t="e">
        <f>NA()</f>
        <v>#N/A</v>
      </c>
      <c r="F31" s="1">
        <v>10000</v>
      </c>
      <c r="G31" s="194">
        <f>F31*D31</f>
        <v>10000</v>
      </c>
      <c r="K31"/>
      <c r="L31"/>
      <c r="M31"/>
      <c r="S31"/>
      <c r="T31"/>
      <c r="U31"/>
    </row>
    <row r="32" spans="1:21" ht="15.75" customHeight="1">
      <c r="A32" s="12" t="s">
        <v>0</v>
      </c>
      <c r="B32" s="12" t="s">
        <v>50</v>
      </c>
      <c r="C32" s="12"/>
      <c r="D32" s="29"/>
      <c r="E32" s="11" t="e">
        <f>NA()</f>
        <v>#N/A</v>
      </c>
      <c r="F32" s="1">
        <f t="shared" si="0"/>
        <v>0</v>
      </c>
      <c r="G32" s="194">
        <f>F32*D32</f>
        <v>0</v>
      </c>
      <c r="K32"/>
      <c r="L32"/>
      <c r="M32"/>
      <c r="S32"/>
      <c r="T32"/>
      <c r="U32"/>
    </row>
    <row r="33" spans="1:21" ht="24.75" customHeight="1">
      <c r="A33" s="12" t="s">
        <v>0</v>
      </c>
      <c r="B33" s="12" t="s">
        <v>271</v>
      </c>
      <c r="C33" s="12"/>
      <c r="D33" s="29"/>
      <c r="E33" s="11"/>
      <c r="G33" s="194"/>
      <c r="K33"/>
      <c r="L33"/>
      <c r="M33"/>
      <c r="S33"/>
      <c r="T33"/>
      <c r="U33"/>
    </row>
    <row r="34" spans="1:21" ht="15">
      <c r="A34" s="12" t="s">
        <v>0</v>
      </c>
      <c r="B34" s="12" t="s">
        <v>750</v>
      </c>
      <c r="C34" s="12" t="s">
        <v>704</v>
      </c>
      <c r="D34" s="29">
        <v>96</v>
      </c>
      <c r="E34" s="11" t="e">
        <f>NA()</f>
        <v>#N/A</v>
      </c>
      <c r="F34" s="1">
        <v>40</v>
      </c>
      <c r="G34" s="194">
        <f>F34*D34</f>
        <v>3840</v>
      </c>
      <c r="K34"/>
      <c r="L34"/>
      <c r="M34"/>
      <c r="S34"/>
      <c r="T34"/>
      <c r="U34"/>
    </row>
    <row r="35" spans="1:21" ht="24.75" customHeight="1">
      <c r="A35" s="57"/>
      <c r="B35" s="57" t="s">
        <v>91</v>
      </c>
      <c r="C35" s="58"/>
      <c r="D35" s="57"/>
      <c r="E35" s="57"/>
      <c r="F35" s="125"/>
      <c r="G35" s="60">
        <f>SUM(G5:G34)</f>
        <v>372090.75</v>
      </c>
      <c r="K35"/>
      <c r="L35"/>
      <c r="M35"/>
      <c r="S35"/>
      <c r="T35"/>
      <c r="U35"/>
    </row>
    <row r="36" spans="1:21" ht="7.5" customHeight="1" thickBot="1">
      <c r="A36" s="12"/>
      <c r="B36" s="12"/>
      <c r="C36" s="43"/>
      <c r="D36" s="12"/>
      <c r="E36" s="12"/>
      <c r="F36" s="29"/>
      <c r="G36" s="11"/>
      <c r="K36"/>
      <c r="L36"/>
      <c r="M36"/>
      <c r="S36"/>
      <c r="T36"/>
      <c r="U36"/>
    </row>
    <row r="37" spans="1:21" ht="7.5" customHeight="1" thickTop="1">
      <c r="A37" s="54"/>
      <c r="B37" s="54"/>
      <c r="C37" s="55"/>
      <c r="D37" s="54"/>
      <c r="E37" s="54"/>
      <c r="F37" s="201"/>
      <c r="G37" s="56"/>
      <c r="K37"/>
      <c r="L37"/>
      <c r="M37"/>
      <c r="S37"/>
      <c r="T37"/>
      <c r="U37"/>
    </row>
    <row r="38" spans="1:21" ht="24.75" customHeight="1">
      <c r="A38" s="12"/>
      <c r="B38" s="12" t="s">
        <v>142</v>
      </c>
      <c r="C38" s="43"/>
      <c r="D38" s="12"/>
      <c r="E38" s="12"/>
      <c r="F38" s="29"/>
      <c r="G38" s="11"/>
      <c r="K38"/>
      <c r="L38"/>
      <c r="M38"/>
      <c r="S38"/>
      <c r="T38"/>
      <c r="U38"/>
    </row>
    <row r="39" spans="2:21" ht="69" customHeight="1">
      <c r="B39" s="265"/>
      <c r="C39" s="266"/>
      <c r="D39" s="266"/>
      <c r="E39" s="266"/>
      <c r="F39" s="266"/>
      <c r="G39" s="267"/>
      <c r="K39"/>
      <c r="L39"/>
      <c r="M39"/>
      <c r="S39"/>
      <c r="T39"/>
      <c r="U39"/>
    </row>
    <row r="40" spans="1:21" ht="15.75" thickBot="1">
      <c r="A40" s="18"/>
      <c r="B40" s="18"/>
      <c r="C40" s="44"/>
      <c r="D40" s="20"/>
      <c r="E40" s="20"/>
      <c r="F40" s="20"/>
      <c r="G40" s="18"/>
      <c r="K40"/>
      <c r="L40"/>
      <c r="M40"/>
      <c r="S40"/>
      <c r="T40"/>
      <c r="U40"/>
    </row>
    <row r="41" spans="1:21" ht="15.75" thickTop="1">
      <c r="A41" s="15"/>
      <c r="B41" s="15"/>
      <c r="C41" s="42"/>
      <c r="D41" s="12"/>
      <c r="E41" s="12"/>
      <c r="F41" s="12"/>
      <c r="G41" s="15"/>
      <c r="K41"/>
      <c r="L41"/>
      <c r="M41"/>
      <c r="S41"/>
      <c r="T41"/>
      <c r="U41"/>
    </row>
    <row r="42" spans="12:21" ht="15">
      <c r="L42"/>
      <c r="M42"/>
      <c r="S42"/>
      <c r="T42"/>
      <c r="U42"/>
    </row>
    <row r="43" spans="12:21" ht="15">
      <c r="L43"/>
      <c r="M43"/>
      <c r="S43"/>
      <c r="T43"/>
      <c r="U43"/>
    </row>
    <row r="44" spans="12:21" ht="15">
      <c r="L44"/>
      <c r="M44"/>
      <c r="S44"/>
      <c r="T44"/>
      <c r="U44"/>
    </row>
    <row r="45" spans="12:21" ht="15">
      <c r="L45"/>
      <c r="M45"/>
      <c r="S45"/>
      <c r="T45"/>
      <c r="U45"/>
    </row>
    <row r="46" spans="12:21" ht="15">
      <c r="L46"/>
      <c r="M46"/>
      <c r="S46"/>
      <c r="T46"/>
      <c r="U46"/>
    </row>
    <row r="47" spans="12:21" ht="15">
      <c r="L47"/>
      <c r="M47"/>
      <c r="S47"/>
      <c r="T47"/>
      <c r="U47"/>
    </row>
    <row r="48" spans="12:21" ht="15">
      <c r="L48"/>
      <c r="M48"/>
      <c r="S48"/>
      <c r="T48"/>
      <c r="U48"/>
    </row>
    <row r="49" spans="12:21" ht="15">
      <c r="L49"/>
      <c r="M49"/>
      <c r="S49"/>
      <c r="T49"/>
      <c r="U49"/>
    </row>
    <row r="50" spans="12:21" ht="15">
      <c r="L50"/>
      <c r="M50"/>
      <c r="S50"/>
      <c r="T50"/>
      <c r="U50"/>
    </row>
    <row r="51" spans="12:21" ht="15">
      <c r="L51"/>
      <c r="M51"/>
      <c r="S51"/>
      <c r="T51"/>
      <c r="U51"/>
    </row>
    <row r="52" spans="12:21" ht="15">
      <c r="L52"/>
      <c r="M52"/>
      <c r="S52"/>
      <c r="T52"/>
      <c r="U52"/>
    </row>
    <row r="53" spans="12:21" ht="15">
      <c r="L53"/>
      <c r="M53"/>
      <c r="S53"/>
      <c r="T53"/>
      <c r="U53"/>
    </row>
    <row r="54" spans="12:21" ht="15">
      <c r="L54"/>
      <c r="M54"/>
      <c r="S54"/>
      <c r="T54"/>
      <c r="U54"/>
    </row>
    <row r="55" spans="3:21" ht="15">
      <c r="C55"/>
      <c r="K55"/>
      <c r="L55"/>
      <c r="M55"/>
      <c r="S55"/>
      <c r="T55"/>
      <c r="U55"/>
    </row>
    <row r="56" spans="3:21" ht="15">
      <c r="C56"/>
      <c r="K56"/>
      <c r="L56"/>
      <c r="M56"/>
      <c r="S56"/>
      <c r="T56"/>
      <c r="U56"/>
    </row>
    <row r="57" spans="3:21" ht="15">
      <c r="C57"/>
      <c r="K57"/>
      <c r="L57"/>
      <c r="M57"/>
      <c r="S57"/>
      <c r="T57"/>
      <c r="U57"/>
    </row>
    <row r="58" spans="3:21" ht="15">
      <c r="C58"/>
      <c r="K58"/>
      <c r="L58"/>
      <c r="M58"/>
      <c r="S58"/>
      <c r="T58"/>
      <c r="U58"/>
    </row>
    <row r="59" spans="3:21" ht="15">
      <c r="C59"/>
      <c r="K59"/>
      <c r="L59"/>
      <c r="M59"/>
      <c r="S59"/>
      <c r="T59"/>
      <c r="U59"/>
    </row>
    <row r="60" spans="3:21" ht="15">
      <c r="C60"/>
      <c r="K60"/>
      <c r="L60"/>
      <c r="M60"/>
      <c r="S60"/>
      <c r="T60"/>
      <c r="U60"/>
    </row>
    <row r="61" spans="3:21" ht="15">
      <c r="C61"/>
      <c r="K61"/>
      <c r="L61"/>
      <c r="M61"/>
      <c r="S61"/>
      <c r="T61"/>
      <c r="U61"/>
    </row>
    <row r="62" spans="3:21" ht="15">
      <c r="C62"/>
      <c r="K62"/>
      <c r="L62"/>
      <c r="M62"/>
      <c r="S62"/>
      <c r="T62"/>
      <c r="U62"/>
    </row>
    <row r="63" spans="3:21" ht="15">
      <c r="C63"/>
      <c r="K63"/>
      <c r="L63"/>
      <c r="M63"/>
      <c r="S63"/>
      <c r="T63"/>
      <c r="U63"/>
    </row>
    <row r="64" spans="3:21" ht="15">
      <c r="C64"/>
      <c r="K64"/>
      <c r="L64"/>
      <c r="M64"/>
      <c r="S64"/>
      <c r="T64"/>
      <c r="U64"/>
    </row>
    <row r="65" spans="3:21" ht="15">
      <c r="C65"/>
      <c r="K65"/>
      <c r="L65"/>
      <c r="M65"/>
      <c r="S65"/>
      <c r="T65"/>
      <c r="U65"/>
    </row>
    <row r="66" spans="3:21" ht="15">
      <c r="C66"/>
      <c r="K66"/>
      <c r="L66"/>
      <c r="M66"/>
      <c r="S66"/>
      <c r="T66"/>
      <c r="U66"/>
    </row>
    <row r="67" spans="3:21" ht="15">
      <c r="C67"/>
      <c r="K67"/>
      <c r="L67"/>
      <c r="M67"/>
      <c r="S67"/>
      <c r="T67"/>
      <c r="U67"/>
    </row>
    <row r="68" spans="3:21" ht="15">
      <c r="C68"/>
      <c r="K68"/>
      <c r="L68"/>
      <c r="M68"/>
      <c r="S68"/>
      <c r="T68"/>
      <c r="U68"/>
    </row>
    <row r="69" spans="3:21" ht="15">
      <c r="C69"/>
      <c r="K69"/>
      <c r="L69"/>
      <c r="M69"/>
      <c r="S69"/>
      <c r="T69"/>
      <c r="U69"/>
    </row>
    <row r="70" spans="3:21" ht="15">
      <c r="C70"/>
      <c r="K70"/>
      <c r="L70"/>
      <c r="M70"/>
      <c r="S70"/>
      <c r="T70"/>
      <c r="U70"/>
    </row>
    <row r="71" spans="3:21" ht="15">
      <c r="C71"/>
      <c r="K71"/>
      <c r="L71"/>
      <c r="M71"/>
      <c r="S71"/>
      <c r="T71"/>
      <c r="U71"/>
    </row>
    <row r="72" spans="3:21" ht="15">
      <c r="C72"/>
      <c r="K72"/>
      <c r="L72"/>
      <c r="M72"/>
      <c r="S72"/>
      <c r="T72"/>
      <c r="U72"/>
    </row>
    <row r="73" spans="3:21" ht="15">
      <c r="C73"/>
      <c r="K73"/>
      <c r="L73"/>
      <c r="M73"/>
      <c r="S73"/>
      <c r="T73"/>
      <c r="U73"/>
    </row>
    <row r="74" spans="3:21" ht="15">
      <c r="C74"/>
      <c r="K74"/>
      <c r="L74"/>
      <c r="M74"/>
      <c r="S74"/>
      <c r="T74"/>
      <c r="U74"/>
    </row>
    <row r="75" spans="3:21" ht="15">
      <c r="C75"/>
      <c r="K75"/>
      <c r="L75"/>
      <c r="M75"/>
      <c r="S75"/>
      <c r="T75"/>
      <c r="U75"/>
    </row>
    <row r="76" spans="3:21" ht="15">
      <c r="C76"/>
      <c r="K76"/>
      <c r="L76"/>
      <c r="M76"/>
      <c r="S76"/>
      <c r="T76"/>
      <c r="U76"/>
    </row>
    <row r="77" spans="3:21" ht="15">
      <c r="C77"/>
      <c r="K77"/>
      <c r="L77"/>
      <c r="M77"/>
      <c r="S77"/>
      <c r="T77"/>
      <c r="U77"/>
    </row>
    <row r="78" spans="3:21" ht="15">
      <c r="C78"/>
      <c r="K78"/>
      <c r="L78"/>
      <c r="M78"/>
      <c r="S78"/>
      <c r="T78"/>
      <c r="U78"/>
    </row>
    <row r="79" spans="3:21" ht="15">
      <c r="C79"/>
      <c r="K79"/>
      <c r="L79"/>
      <c r="M79"/>
      <c r="S79"/>
      <c r="T79"/>
      <c r="U79"/>
    </row>
    <row r="80" spans="3:21" ht="15">
      <c r="C80"/>
      <c r="K80"/>
      <c r="L80"/>
      <c r="M80"/>
      <c r="S80"/>
      <c r="T80"/>
      <c r="U80"/>
    </row>
    <row r="81" spans="3:21" ht="15">
      <c r="C81"/>
      <c r="K81"/>
      <c r="L81"/>
      <c r="M81"/>
      <c r="S81"/>
      <c r="T81"/>
      <c r="U81"/>
    </row>
    <row r="82" spans="3:21" ht="15">
      <c r="C82"/>
      <c r="K82"/>
      <c r="L82"/>
      <c r="M82"/>
      <c r="S82"/>
      <c r="T82"/>
      <c r="U82"/>
    </row>
    <row r="83" spans="3:21" ht="15">
      <c r="C83"/>
      <c r="K83"/>
      <c r="L83"/>
      <c r="M83"/>
      <c r="S83"/>
      <c r="T83"/>
      <c r="U83"/>
    </row>
    <row r="84" spans="3:21" ht="15">
      <c r="C84"/>
      <c r="K84"/>
      <c r="L84"/>
      <c r="M84"/>
      <c r="S84"/>
      <c r="T84"/>
      <c r="U84"/>
    </row>
    <row r="85" spans="3:21" ht="15">
      <c r="C85"/>
      <c r="K85"/>
      <c r="L85"/>
      <c r="M85"/>
      <c r="S85"/>
      <c r="T85"/>
      <c r="U85"/>
    </row>
    <row r="86" spans="3:21" ht="15">
      <c r="C86"/>
      <c r="K86"/>
      <c r="L86"/>
      <c r="M86"/>
      <c r="S86"/>
      <c r="T86"/>
      <c r="U86"/>
    </row>
    <row r="87" spans="3:21" ht="15">
      <c r="C87"/>
      <c r="K87"/>
      <c r="L87"/>
      <c r="M87"/>
      <c r="S87"/>
      <c r="T87"/>
      <c r="U87"/>
    </row>
    <row r="88" spans="3:21" ht="15">
      <c r="C88"/>
      <c r="K88"/>
      <c r="L88"/>
      <c r="M88"/>
      <c r="S88"/>
      <c r="T88"/>
      <c r="U88"/>
    </row>
    <row r="89" spans="3:21" ht="15">
      <c r="C89"/>
      <c r="K89"/>
      <c r="L89"/>
      <c r="M89"/>
      <c r="S89"/>
      <c r="T89"/>
      <c r="U89"/>
    </row>
    <row r="90" spans="3:21" ht="15">
      <c r="C90"/>
      <c r="K90"/>
      <c r="L90"/>
      <c r="M90"/>
      <c r="S90"/>
      <c r="T90"/>
      <c r="U90"/>
    </row>
    <row r="91" spans="3:21" ht="15">
      <c r="C91"/>
      <c r="K91"/>
      <c r="L91"/>
      <c r="M91"/>
      <c r="S91"/>
      <c r="T91"/>
      <c r="U91"/>
    </row>
    <row r="92" spans="3:21" ht="15">
      <c r="C92"/>
      <c r="K92"/>
      <c r="L92"/>
      <c r="M92"/>
      <c r="S92"/>
      <c r="T92"/>
      <c r="U92"/>
    </row>
    <row r="93" spans="3:21" ht="15">
      <c r="C93"/>
      <c r="K93"/>
      <c r="L93"/>
      <c r="M93"/>
      <c r="S93"/>
      <c r="T93"/>
      <c r="U93"/>
    </row>
    <row r="94" spans="3:21" ht="15">
      <c r="C94"/>
      <c r="K94"/>
      <c r="L94"/>
      <c r="M94"/>
      <c r="S94"/>
      <c r="T94"/>
      <c r="U94"/>
    </row>
    <row r="95" spans="3:21" ht="15">
      <c r="C95"/>
      <c r="K95"/>
      <c r="L95"/>
      <c r="M95"/>
      <c r="S95"/>
      <c r="T95"/>
      <c r="U95"/>
    </row>
    <row r="96" spans="3:21" ht="15">
      <c r="C96"/>
      <c r="K96"/>
      <c r="L96"/>
      <c r="M96"/>
      <c r="S96"/>
      <c r="T96"/>
      <c r="U96"/>
    </row>
    <row r="97" spans="3:21" ht="15">
      <c r="C97"/>
      <c r="K97"/>
      <c r="L97"/>
      <c r="M97"/>
      <c r="S97"/>
      <c r="T97"/>
      <c r="U97"/>
    </row>
    <row r="98" spans="3:21" ht="15">
      <c r="C98"/>
      <c r="K98"/>
      <c r="L98"/>
      <c r="M98"/>
      <c r="S98"/>
      <c r="T98"/>
      <c r="U98"/>
    </row>
    <row r="99" spans="3:21" ht="15">
      <c r="C99"/>
      <c r="K99"/>
      <c r="L99"/>
      <c r="M99"/>
      <c r="S99"/>
      <c r="T99"/>
      <c r="U99"/>
    </row>
    <row r="100" spans="3:21" ht="15">
      <c r="C100"/>
      <c r="K100"/>
      <c r="L100"/>
      <c r="M100"/>
      <c r="S100"/>
      <c r="T100"/>
      <c r="U100"/>
    </row>
    <row r="101" spans="3:21" ht="15">
      <c r="C101"/>
      <c r="K101"/>
      <c r="L101"/>
      <c r="M101"/>
      <c r="S101"/>
      <c r="T101"/>
      <c r="U101"/>
    </row>
    <row r="102" spans="3:21" ht="15">
      <c r="C102"/>
      <c r="K102"/>
      <c r="L102"/>
      <c r="M102"/>
      <c r="S102"/>
      <c r="T102"/>
      <c r="U102"/>
    </row>
    <row r="103" spans="3:21" ht="15">
      <c r="C103"/>
      <c r="K103"/>
      <c r="L103"/>
      <c r="M103"/>
      <c r="S103"/>
      <c r="T103"/>
      <c r="U103"/>
    </row>
    <row r="104" spans="3:21" ht="15">
      <c r="C104"/>
      <c r="K104"/>
      <c r="L104"/>
      <c r="M104"/>
      <c r="S104"/>
      <c r="T104"/>
      <c r="U104"/>
    </row>
    <row r="105" spans="3:21" ht="15">
      <c r="C105"/>
      <c r="K105"/>
      <c r="L105"/>
      <c r="M105"/>
      <c r="S105"/>
      <c r="T105"/>
      <c r="U105"/>
    </row>
    <row r="106" spans="3:21" ht="15">
      <c r="C106"/>
      <c r="K106"/>
      <c r="L106"/>
      <c r="M106"/>
      <c r="S106"/>
      <c r="T106"/>
      <c r="U106"/>
    </row>
    <row r="107" spans="3:21" ht="15">
      <c r="C107"/>
      <c r="K107"/>
      <c r="L107"/>
      <c r="M107"/>
      <c r="S107"/>
      <c r="T107"/>
      <c r="U107"/>
    </row>
    <row r="108" spans="3:21" ht="15">
      <c r="C108"/>
      <c r="K108"/>
      <c r="L108"/>
      <c r="M108"/>
      <c r="S108"/>
      <c r="T108"/>
      <c r="U108"/>
    </row>
    <row r="109" spans="3:21" ht="15">
      <c r="C109"/>
      <c r="K109"/>
      <c r="L109"/>
      <c r="M109"/>
      <c r="S109"/>
      <c r="T109"/>
      <c r="U109"/>
    </row>
    <row r="110" spans="3:21" ht="15">
      <c r="C110"/>
      <c r="K110"/>
      <c r="L110"/>
      <c r="M110"/>
      <c r="S110"/>
      <c r="T110"/>
      <c r="U110"/>
    </row>
    <row r="111" spans="3:21" ht="15">
      <c r="C111"/>
      <c r="K111"/>
      <c r="L111"/>
      <c r="M111"/>
      <c r="S111"/>
      <c r="T111"/>
      <c r="U111"/>
    </row>
    <row r="112" spans="3:21" ht="15">
      <c r="C112"/>
      <c r="K112"/>
      <c r="L112"/>
      <c r="M112"/>
      <c r="S112"/>
      <c r="T112"/>
      <c r="U112"/>
    </row>
    <row r="113" spans="12:21" ht="15">
      <c r="L113"/>
      <c r="M113"/>
      <c r="T113"/>
      <c r="U113"/>
    </row>
    <row r="114" spans="12:21" ht="15">
      <c r="L114"/>
      <c r="M114"/>
      <c r="T114"/>
      <c r="U114"/>
    </row>
    <row r="115" spans="12:21" ht="15">
      <c r="L115"/>
      <c r="M115"/>
      <c r="T115"/>
      <c r="U115"/>
    </row>
    <row r="116" spans="12:21" ht="15">
      <c r="L116"/>
      <c r="M116"/>
      <c r="T116"/>
      <c r="U116"/>
    </row>
    <row r="117" spans="12:21" ht="15">
      <c r="L117"/>
      <c r="M117"/>
      <c r="T117"/>
      <c r="U117"/>
    </row>
    <row r="118" spans="12:21" ht="15">
      <c r="L118"/>
      <c r="M118"/>
      <c r="T118"/>
      <c r="U118"/>
    </row>
    <row r="119" spans="12:21" ht="15">
      <c r="L119"/>
      <c r="M119"/>
      <c r="T119"/>
      <c r="U119"/>
    </row>
    <row r="120" spans="12:21" ht="15">
      <c r="L120"/>
      <c r="M120"/>
      <c r="T120"/>
      <c r="U120"/>
    </row>
    <row r="121" spans="12:21" ht="15">
      <c r="L121"/>
      <c r="M121"/>
      <c r="T121"/>
      <c r="U121"/>
    </row>
    <row r="122" spans="12:21" ht="15">
      <c r="L122"/>
      <c r="M122"/>
      <c r="T122"/>
      <c r="U122"/>
    </row>
    <row r="123" spans="12:21" ht="15">
      <c r="L123"/>
      <c r="M123"/>
      <c r="T123"/>
      <c r="U123"/>
    </row>
    <row r="124" spans="12:21" ht="15">
      <c r="L124"/>
      <c r="M124"/>
      <c r="T124"/>
      <c r="U124"/>
    </row>
    <row r="125" spans="12:21" ht="15">
      <c r="L125"/>
      <c r="M125"/>
      <c r="T125"/>
      <c r="U125"/>
    </row>
    <row r="126" spans="12:21" ht="15">
      <c r="L126"/>
      <c r="M126"/>
      <c r="T126"/>
      <c r="U126"/>
    </row>
    <row r="127" spans="12:21" ht="15">
      <c r="L127"/>
      <c r="M127"/>
      <c r="T127"/>
      <c r="U127"/>
    </row>
    <row r="128" spans="12:21" ht="15">
      <c r="L128"/>
      <c r="M128"/>
      <c r="T128"/>
      <c r="U128"/>
    </row>
    <row r="129" spans="12:21" ht="15">
      <c r="L129"/>
      <c r="M129"/>
      <c r="T129"/>
      <c r="U129"/>
    </row>
    <row r="130" spans="12:21" ht="15">
      <c r="L130"/>
      <c r="M130"/>
      <c r="T130"/>
      <c r="U130"/>
    </row>
    <row r="131" spans="12:21" ht="15">
      <c r="L131"/>
      <c r="M131"/>
      <c r="T131"/>
      <c r="U131"/>
    </row>
    <row r="132" spans="12:21" ht="15">
      <c r="L132"/>
      <c r="M132"/>
      <c r="T132"/>
      <c r="U132"/>
    </row>
    <row r="133" spans="12:21" ht="15">
      <c r="L133"/>
      <c r="M133"/>
      <c r="T133"/>
      <c r="U133"/>
    </row>
    <row r="134" spans="12:21" ht="15">
      <c r="L134"/>
      <c r="M134"/>
      <c r="T134"/>
      <c r="U134"/>
    </row>
    <row r="135" spans="12:21" ht="15">
      <c r="L135"/>
      <c r="M135"/>
      <c r="T135"/>
      <c r="U135"/>
    </row>
    <row r="136" spans="12:21" ht="15">
      <c r="L136"/>
      <c r="M136"/>
      <c r="T136"/>
      <c r="U136"/>
    </row>
    <row r="137" spans="12:21" ht="15">
      <c r="L137"/>
      <c r="M137"/>
      <c r="T137"/>
      <c r="U137"/>
    </row>
    <row r="138" spans="12:21" ht="15">
      <c r="L138"/>
      <c r="M138"/>
      <c r="T138"/>
      <c r="U138"/>
    </row>
    <row r="139" spans="12:21" ht="15">
      <c r="L139"/>
      <c r="M139"/>
      <c r="T139"/>
      <c r="U139"/>
    </row>
    <row r="140" spans="12:21" ht="15">
      <c r="L140"/>
      <c r="M140"/>
      <c r="T140"/>
      <c r="U140"/>
    </row>
    <row r="141" spans="12:21" ht="15">
      <c r="L141"/>
      <c r="M141"/>
      <c r="T141"/>
      <c r="U141"/>
    </row>
    <row r="142" spans="12:21" ht="15">
      <c r="L142"/>
      <c r="M142"/>
      <c r="T142"/>
      <c r="U142"/>
    </row>
    <row r="143" spans="12:21" ht="15">
      <c r="L143"/>
      <c r="M143"/>
      <c r="T143"/>
      <c r="U143"/>
    </row>
    <row r="144" spans="12:21" ht="15">
      <c r="L144"/>
      <c r="M144"/>
      <c r="T144"/>
      <c r="U144"/>
    </row>
    <row r="145" spans="12:21" ht="15">
      <c r="L145"/>
      <c r="M145"/>
      <c r="T145"/>
      <c r="U145"/>
    </row>
    <row r="146" spans="12:21" ht="15">
      <c r="L146"/>
      <c r="M146"/>
      <c r="T146"/>
      <c r="U146"/>
    </row>
    <row r="147" spans="12:21" ht="15">
      <c r="L147"/>
      <c r="M147"/>
      <c r="T147"/>
      <c r="U147"/>
    </row>
    <row r="148" spans="12:21" ht="15">
      <c r="L148"/>
      <c r="M148"/>
      <c r="T148"/>
      <c r="U148"/>
    </row>
    <row r="149" spans="12:21" ht="15">
      <c r="L149"/>
      <c r="M149"/>
      <c r="T149"/>
      <c r="U149"/>
    </row>
    <row r="150" spans="12:21" ht="15">
      <c r="L150"/>
      <c r="M150"/>
      <c r="T150"/>
      <c r="U150"/>
    </row>
    <row r="151" spans="12:21" ht="15">
      <c r="L151"/>
      <c r="M151"/>
      <c r="T151"/>
      <c r="U151"/>
    </row>
    <row r="152" spans="12:21" ht="15">
      <c r="L152"/>
      <c r="M152"/>
      <c r="T152"/>
      <c r="U152"/>
    </row>
    <row r="153" spans="12:21" ht="15">
      <c r="L153"/>
      <c r="M153"/>
      <c r="T153"/>
      <c r="U153"/>
    </row>
    <row r="154" spans="12:21" ht="15">
      <c r="L154"/>
      <c r="M154"/>
      <c r="T154"/>
      <c r="U154"/>
    </row>
    <row r="155" spans="12:21" ht="15">
      <c r="L155"/>
      <c r="M155"/>
      <c r="T155"/>
      <c r="U155"/>
    </row>
    <row r="156" spans="12:21" ht="15">
      <c r="L156"/>
      <c r="M156"/>
      <c r="T156"/>
      <c r="U156"/>
    </row>
    <row r="157" spans="12:21" ht="15">
      <c r="L157"/>
      <c r="M157"/>
      <c r="T157"/>
      <c r="U157"/>
    </row>
    <row r="158" spans="12:21" ht="15">
      <c r="L158"/>
      <c r="M158"/>
      <c r="T158"/>
      <c r="U158"/>
    </row>
    <row r="159" spans="12:21" ht="15">
      <c r="L159"/>
      <c r="M159"/>
      <c r="T159"/>
      <c r="U159"/>
    </row>
    <row r="160" spans="12:21" ht="15">
      <c r="L160"/>
      <c r="M160"/>
      <c r="T160"/>
      <c r="U160"/>
    </row>
    <row r="161" spans="12:21" ht="15">
      <c r="L161"/>
      <c r="M161"/>
      <c r="T161"/>
      <c r="U161"/>
    </row>
    <row r="162" spans="12:21" ht="15">
      <c r="L162"/>
      <c r="M162"/>
      <c r="T162"/>
      <c r="U162"/>
    </row>
    <row r="163" spans="12:21" ht="15">
      <c r="L163"/>
      <c r="M163"/>
      <c r="T163"/>
      <c r="U163"/>
    </row>
    <row r="164" spans="12:21" ht="15">
      <c r="L164"/>
      <c r="M164"/>
      <c r="T164"/>
      <c r="U164"/>
    </row>
    <row r="165" spans="12:21" ht="15">
      <c r="L165"/>
      <c r="M165"/>
      <c r="T165"/>
      <c r="U165"/>
    </row>
    <row r="166" spans="12:21" ht="15">
      <c r="L166"/>
      <c r="M166"/>
      <c r="T166"/>
      <c r="U166"/>
    </row>
    <row r="167" spans="12:21" ht="15">
      <c r="L167"/>
      <c r="M167"/>
      <c r="T167"/>
      <c r="U167"/>
    </row>
    <row r="168" spans="12:21" ht="15">
      <c r="L168"/>
      <c r="M168"/>
      <c r="T168"/>
      <c r="U168"/>
    </row>
    <row r="169" spans="12:21" ht="15">
      <c r="L169"/>
      <c r="M169"/>
      <c r="T169"/>
      <c r="U169"/>
    </row>
    <row r="170" spans="12:21" ht="15">
      <c r="L170"/>
      <c r="M170"/>
      <c r="T170"/>
      <c r="U170"/>
    </row>
    <row r="171" spans="12:21" ht="15">
      <c r="L171"/>
      <c r="M171"/>
      <c r="T171"/>
      <c r="U171"/>
    </row>
    <row r="172" spans="12:21" ht="15">
      <c r="L172"/>
      <c r="M172"/>
      <c r="T172"/>
      <c r="U172"/>
    </row>
    <row r="173" spans="12:21" ht="15">
      <c r="L173"/>
      <c r="M173"/>
      <c r="T173"/>
      <c r="U173"/>
    </row>
    <row r="174" spans="12:21" ht="15">
      <c r="L174"/>
      <c r="M174"/>
      <c r="T174"/>
      <c r="U174"/>
    </row>
    <row r="175" spans="12:21" ht="15">
      <c r="L175"/>
      <c r="M175"/>
      <c r="T175"/>
      <c r="U175"/>
    </row>
    <row r="176" spans="12:21" ht="15">
      <c r="L176"/>
      <c r="M176"/>
      <c r="T176"/>
      <c r="U176"/>
    </row>
    <row r="177" spans="12:21" ht="15">
      <c r="L177"/>
      <c r="M177"/>
      <c r="T177"/>
      <c r="U177"/>
    </row>
    <row r="178" spans="12:21" ht="15">
      <c r="L178"/>
      <c r="M178"/>
      <c r="T178"/>
      <c r="U178"/>
    </row>
    <row r="179" spans="12:21" ht="15">
      <c r="L179"/>
      <c r="M179"/>
      <c r="T179"/>
      <c r="U179"/>
    </row>
    <row r="180" spans="12:21" ht="15">
      <c r="L180"/>
      <c r="M180"/>
      <c r="T180"/>
      <c r="U180"/>
    </row>
    <row r="181" spans="12:21" ht="15">
      <c r="L181"/>
      <c r="M181"/>
      <c r="T181"/>
      <c r="U181"/>
    </row>
    <row r="182" spans="12:21" ht="15">
      <c r="L182"/>
      <c r="M182"/>
      <c r="T182"/>
      <c r="U182"/>
    </row>
    <row r="183" spans="12:21" ht="15">
      <c r="L183"/>
      <c r="M183"/>
      <c r="T183"/>
      <c r="U183"/>
    </row>
    <row r="184" spans="12:21" ht="15">
      <c r="L184"/>
      <c r="M184"/>
      <c r="T184"/>
      <c r="U184"/>
    </row>
    <row r="185" spans="12:21" ht="15">
      <c r="L185"/>
      <c r="M185"/>
      <c r="T185"/>
      <c r="U185"/>
    </row>
    <row r="186" spans="12:21" ht="15">
      <c r="L186"/>
      <c r="M186"/>
      <c r="T186"/>
      <c r="U186"/>
    </row>
    <row r="187" spans="12:21" ht="15">
      <c r="L187"/>
      <c r="M187"/>
      <c r="T187"/>
      <c r="U187"/>
    </row>
    <row r="188" spans="12:21" ht="15">
      <c r="L188"/>
      <c r="M188"/>
      <c r="T188"/>
      <c r="U188"/>
    </row>
    <row r="189" spans="12:21" ht="15">
      <c r="L189"/>
      <c r="M189"/>
      <c r="T189"/>
      <c r="U189"/>
    </row>
    <row r="190" spans="12:21" ht="15">
      <c r="L190"/>
      <c r="M190"/>
      <c r="T190"/>
      <c r="U190"/>
    </row>
    <row r="191" spans="12:21" ht="15">
      <c r="L191"/>
      <c r="M191"/>
      <c r="T191"/>
      <c r="U191"/>
    </row>
    <row r="192" spans="12:21" ht="15">
      <c r="L192"/>
      <c r="M192"/>
      <c r="T192"/>
      <c r="U192"/>
    </row>
    <row r="193" spans="12:21" ht="15">
      <c r="L193"/>
      <c r="M193"/>
      <c r="T193"/>
      <c r="U193"/>
    </row>
    <row r="194" spans="12:21" ht="15">
      <c r="L194"/>
      <c r="M194"/>
      <c r="T194"/>
      <c r="U194"/>
    </row>
    <row r="195" spans="12:21" ht="15">
      <c r="L195"/>
      <c r="M195"/>
      <c r="T195"/>
      <c r="U195"/>
    </row>
    <row r="196" spans="12:21" ht="15">
      <c r="L196"/>
      <c r="M196"/>
      <c r="T196"/>
      <c r="U196"/>
    </row>
    <row r="197" spans="12:21" ht="15">
      <c r="L197"/>
      <c r="M197"/>
      <c r="T197"/>
      <c r="U197"/>
    </row>
    <row r="198" spans="12:21" ht="15">
      <c r="L198"/>
      <c r="M198"/>
      <c r="T198"/>
      <c r="U198"/>
    </row>
    <row r="199" spans="12:21" ht="15">
      <c r="L199"/>
      <c r="M199"/>
      <c r="T199"/>
      <c r="U199"/>
    </row>
    <row r="200" spans="12:21" ht="15">
      <c r="L200"/>
      <c r="M200"/>
      <c r="T200"/>
      <c r="U200"/>
    </row>
    <row r="201" spans="12:21" ht="15">
      <c r="L201"/>
      <c r="M201"/>
      <c r="T201"/>
      <c r="U201"/>
    </row>
    <row r="202" spans="12:21" ht="15">
      <c r="L202"/>
      <c r="M202"/>
      <c r="T202"/>
      <c r="U202"/>
    </row>
    <row r="203" spans="12:21" ht="15">
      <c r="L203"/>
      <c r="M203"/>
      <c r="T203"/>
      <c r="U203"/>
    </row>
    <row r="204" spans="12:21" ht="15">
      <c r="L204"/>
      <c r="M204"/>
      <c r="T204"/>
      <c r="U204"/>
    </row>
    <row r="205" spans="12:21" ht="15">
      <c r="L205"/>
      <c r="M205"/>
      <c r="T205"/>
      <c r="U205"/>
    </row>
    <row r="206" spans="12:21" ht="15">
      <c r="L206"/>
      <c r="M206"/>
      <c r="T206"/>
      <c r="U206"/>
    </row>
    <row r="207" spans="12:21" ht="15">
      <c r="L207"/>
      <c r="M207"/>
      <c r="T207"/>
      <c r="U207"/>
    </row>
    <row r="208" spans="12:21" ht="15">
      <c r="L208"/>
      <c r="M208"/>
      <c r="T208"/>
      <c r="U208"/>
    </row>
    <row r="209" spans="12:21" ht="15">
      <c r="L209"/>
      <c r="M209"/>
      <c r="T209"/>
      <c r="U209"/>
    </row>
    <row r="210" spans="12:21" ht="15">
      <c r="L210"/>
      <c r="M210"/>
      <c r="T210"/>
      <c r="U210"/>
    </row>
    <row r="211" spans="12:21" ht="15">
      <c r="L211"/>
      <c r="M211"/>
      <c r="T211"/>
      <c r="U211"/>
    </row>
    <row r="212" spans="12:21" ht="15">
      <c r="L212"/>
      <c r="M212"/>
      <c r="T212"/>
      <c r="U212"/>
    </row>
    <row r="213" spans="12:21" ht="15">
      <c r="L213"/>
      <c r="M213"/>
      <c r="T213"/>
      <c r="U213"/>
    </row>
    <row r="214" spans="12:21" ht="15">
      <c r="L214"/>
      <c r="M214"/>
      <c r="T214"/>
      <c r="U214"/>
    </row>
    <row r="215" spans="12:21" ht="15">
      <c r="L215"/>
      <c r="M215"/>
      <c r="T215"/>
      <c r="U215"/>
    </row>
    <row r="216" spans="12:21" ht="15">
      <c r="L216"/>
      <c r="M216"/>
      <c r="T216"/>
      <c r="U216"/>
    </row>
    <row r="217" spans="12:21" ht="15">
      <c r="L217"/>
      <c r="M217"/>
      <c r="T217"/>
      <c r="U217"/>
    </row>
    <row r="218" spans="12:21" ht="15">
      <c r="L218"/>
      <c r="M218"/>
      <c r="T218"/>
      <c r="U218"/>
    </row>
    <row r="219" spans="12:21" ht="15">
      <c r="L219"/>
      <c r="M219"/>
      <c r="T219"/>
      <c r="U219"/>
    </row>
    <row r="220" spans="12:21" ht="15">
      <c r="L220"/>
      <c r="M220"/>
      <c r="T220"/>
      <c r="U220"/>
    </row>
    <row r="221" spans="12:21" ht="15">
      <c r="L221"/>
      <c r="M221"/>
      <c r="T221"/>
      <c r="U221"/>
    </row>
    <row r="222" spans="12:21" ht="15">
      <c r="L222"/>
      <c r="M222"/>
      <c r="T222"/>
      <c r="U222"/>
    </row>
    <row r="223" spans="12:21" ht="15">
      <c r="L223"/>
      <c r="M223"/>
      <c r="T223"/>
      <c r="U223"/>
    </row>
    <row r="224" spans="12:21" ht="15">
      <c r="L224"/>
      <c r="M224"/>
      <c r="T224"/>
      <c r="U224"/>
    </row>
    <row r="225" spans="12:21" ht="15">
      <c r="L225"/>
      <c r="M225"/>
      <c r="T225"/>
      <c r="U225"/>
    </row>
    <row r="226" spans="12:21" ht="15">
      <c r="L226"/>
      <c r="M226"/>
      <c r="T226"/>
      <c r="U226"/>
    </row>
    <row r="227" spans="12:21" ht="15">
      <c r="L227"/>
      <c r="M227"/>
      <c r="T227"/>
      <c r="U227"/>
    </row>
    <row r="228" spans="12:21" ht="15">
      <c r="L228"/>
      <c r="M228"/>
      <c r="T228"/>
      <c r="U228"/>
    </row>
    <row r="229" spans="12:21" ht="15">
      <c r="L229"/>
      <c r="M229"/>
      <c r="T229"/>
      <c r="U229"/>
    </row>
    <row r="230" spans="12:21" ht="15">
      <c r="L230"/>
      <c r="M230"/>
      <c r="T230"/>
      <c r="U230"/>
    </row>
    <row r="231" spans="12:21" ht="15">
      <c r="L231"/>
      <c r="M231"/>
      <c r="T231"/>
      <c r="U231"/>
    </row>
    <row r="232" spans="12:21" ht="15">
      <c r="L232"/>
      <c r="M232"/>
      <c r="T232"/>
      <c r="U232"/>
    </row>
    <row r="233" spans="12:21" ht="15">
      <c r="L233"/>
      <c r="M233"/>
      <c r="T233"/>
      <c r="U233"/>
    </row>
    <row r="234" spans="12:21" ht="15">
      <c r="L234"/>
      <c r="M234"/>
      <c r="T234"/>
      <c r="U234"/>
    </row>
    <row r="235" spans="12:21" ht="15">
      <c r="L235"/>
      <c r="M235"/>
      <c r="T235"/>
      <c r="U235"/>
    </row>
    <row r="236" spans="12:21" ht="15">
      <c r="L236"/>
      <c r="M236"/>
      <c r="T236"/>
      <c r="U236"/>
    </row>
    <row r="237" spans="12:21" ht="15">
      <c r="L237"/>
      <c r="M237"/>
      <c r="T237"/>
      <c r="U237"/>
    </row>
    <row r="238" spans="12:21" ht="15">
      <c r="L238"/>
      <c r="M238"/>
      <c r="T238"/>
      <c r="U238"/>
    </row>
    <row r="239" spans="12:21" ht="15">
      <c r="L239"/>
      <c r="M239"/>
      <c r="T239"/>
      <c r="U239"/>
    </row>
    <row r="240" spans="12:21" ht="15">
      <c r="L240"/>
      <c r="M240"/>
      <c r="T240"/>
      <c r="U240"/>
    </row>
    <row r="241" spans="12:21" ht="15">
      <c r="L241"/>
      <c r="M241"/>
      <c r="T241"/>
      <c r="U241"/>
    </row>
    <row r="242" spans="12:21" ht="15">
      <c r="L242"/>
      <c r="M242"/>
      <c r="T242"/>
      <c r="U242"/>
    </row>
    <row r="243" spans="12:21" ht="15">
      <c r="L243"/>
      <c r="M243"/>
      <c r="T243"/>
      <c r="U243"/>
    </row>
    <row r="244" spans="12:21" ht="15">
      <c r="L244"/>
      <c r="M244"/>
      <c r="T244"/>
      <c r="U244"/>
    </row>
    <row r="245" spans="12:21" ht="15">
      <c r="L245"/>
      <c r="M245"/>
      <c r="T245"/>
      <c r="U245"/>
    </row>
    <row r="246" spans="12:21" ht="15">
      <c r="L246"/>
      <c r="M246"/>
      <c r="T246"/>
      <c r="U246"/>
    </row>
    <row r="247" spans="12:21" ht="15">
      <c r="L247"/>
      <c r="M247"/>
      <c r="T247"/>
      <c r="U247"/>
    </row>
    <row r="248" spans="12:21" ht="15">
      <c r="L248"/>
      <c r="M248"/>
      <c r="T248"/>
      <c r="U248"/>
    </row>
    <row r="249" spans="12:21" ht="15">
      <c r="L249"/>
      <c r="M249"/>
      <c r="T249"/>
      <c r="U249"/>
    </row>
    <row r="250" spans="12:21" ht="15">
      <c r="L250"/>
      <c r="M250"/>
      <c r="T250"/>
      <c r="U250"/>
    </row>
    <row r="251" spans="12:21" ht="15">
      <c r="L251"/>
      <c r="M251"/>
      <c r="T251"/>
      <c r="U251"/>
    </row>
    <row r="252" spans="12:21" ht="15">
      <c r="L252"/>
      <c r="M252"/>
      <c r="T252"/>
      <c r="U252"/>
    </row>
    <row r="253" spans="12:21" ht="15">
      <c r="L253"/>
      <c r="M253"/>
      <c r="T253"/>
      <c r="U253"/>
    </row>
    <row r="254" spans="12:21" ht="15">
      <c r="L254"/>
      <c r="M254"/>
      <c r="T254"/>
      <c r="U254"/>
    </row>
    <row r="255" spans="12:21" ht="15">
      <c r="L255"/>
      <c r="M255"/>
      <c r="T255"/>
      <c r="U255"/>
    </row>
    <row r="256" spans="12:21" ht="15">
      <c r="L256"/>
      <c r="M256"/>
      <c r="T256"/>
      <c r="U256"/>
    </row>
    <row r="257" spans="12:21" ht="15">
      <c r="L257"/>
      <c r="M257"/>
      <c r="T257"/>
      <c r="U257"/>
    </row>
    <row r="258" spans="12:21" ht="15">
      <c r="L258"/>
      <c r="M258"/>
      <c r="T258"/>
      <c r="U258"/>
    </row>
    <row r="259" spans="12:21" ht="15">
      <c r="L259"/>
      <c r="M259"/>
      <c r="T259"/>
      <c r="U259"/>
    </row>
    <row r="260" spans="12:21" ht="15">
      <c r="L260"/>
      <c r="M260"/>
      <c r="T260"/>
      <c r="U260"/>
    </row>
    <row r="261" spans="12:21" ht="15">
      <c r="L261"/>
      <c r="M261"/>
      <c r="T261"/>
      <c r="U261"/>
    </row>
    <row r="262" spans="12:21" ht="15">
      <c r="L262"/>
      <c r="M262"/>
      <c r="T262"/>
      <c r="U262"/>
    </row>
    <row r="263" spans="12:21" ht="15">
      <c r="L263"/>
      <c r="M263"/>
      <c r="T263"/>
      <c r="U263"/>
    </row>
    <row r="264" spans="12:21" ht="15">
      <c r="L264"/>
      <c r="M264"/>
      <c r="T264"/>
      <c r="U264"/>
    </row>
    <row r="265" spans="12:21" ht="15">
      <c r="L265"/>
      <c r="M265"/>
      <c r="T265"/>
      <c r="U265"/>
    </row>
    <row r="266" spans="12:21" ht="15">
      <c r="L266"/>
      <c r="M266"/>
      <c r="T266"/>
      <c r="U266"/>
    </row>
    <row r="267" spans="12:21" ht="15">
      <c r="L267"/>
      <c r="M267"/>
      <c r="T267"/>
      <c r="U267"/>
    </row>
    <row r="268" spans="12:21" ht="15">
      <c r="L268"/>
      <c r="M268"/>
      <c r="T268"/>
      <c r="U268"/>
    </row>
    <row r="269" spans="12:21" ht="15">
      <c r="L269"/>
      <c r="M269"/>
      <c r="T269"/>
      <c r="U269"/>
    </row>
    <row r="270" spans="12:21" ht="15">
      <c r="L270"/>
      <c r="M270"/>
      <c r="T270"/>
      <c r="U270"/>
    </row>
    <row r="271" spans="12:21" ht="15">
      <c r="L271"/>
      <c r="M271"/>
      <c r="T271"/>
      <c r="U271"/>
    </row>
    <row r="272" spans="12:21" ht="15">
      <c r="L272"/>
      <c r="M272"/>
      <c r="T272"/>
      <c r="U272"/>
    </row>
    <row r="273" spans="12:21" ht="15">
      <c r="L273"/>
      <c r="M273"/>
      <c r="T273"/>
      <c r="U273"/>
    </row>
    <row r="274" spans="12:21" ht="15">
      <c r="L274"/>
      <c r="M274"/>
      <c r="T274"/>
      <c r="U274"/>
    </row>
    <row r="275" spans="12:21" ht="15">
      <c r="L275"/>
      <c r="M275"/>
      <c r="T275"/>
      <c r="U275"/>
    </row>
    <row r="276" spans="12:21" ht="15">
      <c r="L276"/>
      <c r="M276"/>
      <c r="T276"/>
      <c r="U276"/>
    </row>
    <row r="277" spans="12:21" ht="15">
      <c r="L277"/>
      <c r="M277"/>
      <c r="T277"/>
      <c r="U277"/>
    </row>
    <row r="278" spans="12:21" ht="15">
      <c r="L278"/>
      <c r="M278"/>
      <c r="T278"/>
      <c r="U278"/>
    </row>
    <row r="279" spans="12:21" ht="15">
      <c r="L279"/>
      <c r="M279"/>
      <c r="T279"/>
      <c r="U279"/>
    </row>
    <row r="280" spans="12:21" ht="15">
      <c r="L280"/>
      <c r="M280"/>
      <c r="T280"/>
      <c r="U280"/>
    </row>
    <row r="281" spans="12:21" ht="15">
      <c r="L281"/>
      <c r="M281"/>
      <c r="T281"/>
      <c r="U281"/>
    </row>
    <row r="282" spans="12:21" ht="15">
      <c r="L282"/>
      <c r="M282"/>
      <c r="T282"/>
      <c r="U282"/>
    </row>
    <row r="283" spans="12:21" ht="15">
      <c r="L283"/>
      <c r="M283"/>
      <c r="T283"/>
      <c r="U283"/>
    </row>
    <row r="284" spans="12:21" ht="15">
      <c r="L284"/>
      <c r="M284"/>
      <c r="T284"/>
      <c r="U284"/>
    </row>
    <row r="285" spans="12:21" ht="15">
      <c r="L285"/>
      <c r="M285"/>
      <c r="T285"/>
      <c r="U285"/>
    </row>
    <row r="286" spans="12:21" ht="15">
      <c r="L286"/>
      <c r="M286"/>
      <c r="T286"/>
      <c r="U286"/>
    </row>
    <row r="287" spans="12:21" ht="15">
      <c r="L287"/>
      <c r="M287"/>
      <c r="T287"/>
      <c r="U287"/>
    </row>
    <row r="288" spans="12:21" ht="15">
      <c r="L288"/>
      <c r="M288"/>
      <c r="T288"/>
      <c r="U288"/>
    </row>
    <row r="289" spans="12:21" ht="15">
      <c r="L289"/>
      <c r="M289"/>
      <c r="T289"/>
      <c r="U289"/>
    </row>
    <row r="290" spans="12:21" ht="15">
      <c r="L290"/>
      <c r="M290"/>
      <c r="T290"/>
      <c r="U290"/>
    </row>
    <row r="291" spans="12:21" ht="15">
      <c r="L291"/>
      <c r="M291"/>
      <c r="T291"/>
      <c r="U291"/>
    </row>
    <row r="292" spans="12:21" ht="15">
      <c r="L292"/>
      <c r="M292"/>
      <c r="T292"/>
      <c r="U292"/>
    </row>
    <row r="293" spans="12:21" ht="15">
      <c r="L293"/>
      <c r="M293"/>
      <c r="T293"/>
      <c r="U293"/>
    </row>
    <row r="294" spans="12:21" ht="15">
      <c r="L294"/>
      <c r="M294"/>
      <c r="T294"/>
      <c r="U294"/>
    </row>
    <row r="295" spans="12:21" ht="15">
      <c r="L295"/>
      <c r="M295"/>
      <c r="T295"/>
      <c r="U295"/>
    </row>
    <row r="296" spans="12:21" ht="15">
      <c r="L296"/>
      <c r="M296"/>
      <c r="T296"/>
      <c r="U296"/>
    </row>
    <row r="297" spans="12:21" ht="15">
      <c r="L297"/>
      <c r="M297"/>
      <c r="T297"/>
      <c r="U297"/>
    </row>
    <row r="298" spans="12:21" ht="15">
      <c r="L298"/>
      <c r="M298"/>
      <c r="T298"/>
      <c r="U298"/>
    </row>
    <row r="299" spans="12:21" ht="15">
      <c r="L299"/>
      <c r="M299"/>
      <c r="T299"/>
      <c r="U299"/>
    </row>
    <row r="300" spans="12:21" ht="15">
      <c r="L300"/>
      <c r="M300"/>
      <c r="T300"/>
      <c r="U300"/>
    </row>
    <row r="301" spans="12:21" ht="15">
      <c r="L301"/>
      <c r="M301"/>
      <c r="T301"/>
      <c r="U301"/>
    </row>
    <row r="302" spans="12:21" ht="15">
      <c r="L302"/>
      <c r="M302"/>
      <c r="T302"/>
      <c r="U302"/>
    </row>
    <row r="303" spans="12:21" ht="15">
      <c r="L303"/>
      <c r="M303"/>
      <c r="T303"/>
      <c r="U303"/>
    </row>
    <row r="304" spans="12:21" ht="15">
      <c r="L304"/>
      <c r="M304"/>
      <c r="T304"/>
      <c r="U304"/>
    </row>
    <row r="305" spans="12:21" ht="15">
      <c r="L305"/>
      <c r="M305"/>
      <c r="T305"/>
      <c r="U305"/>
    </row>
    <row r="306" spans="12:21" ht="15">
      <c r="L306"/>
      <c r="M306"/>
      <c r="T306"/>
      <c r="U306"/>
    </row>
    <row r="307" spans="12:21" ht="15">
      <c r="L307"/>
      <c r="M307"/>
      <c r="T307"/>
      <c r="U307"/>
    </row>
    <row r="308" spans="12:21" ht="15">
      <c r="L308"/>
      <c r="M308"/>
      <c r="T308"/>
      <c r="U308"/>
    </row>
    <row r="309" spans="12:21" ht="15">
      <c r="L309"/>
      <c r="M309"/>
      <c r="T309"/>
      <c r="U309"/>
    </row>
    <row r="310" spans="12:21" ht="15">
      <c r="L310"/>
      <c r="M310"/>
      <c r="T310"/>
      <c r="U310"/>
    </row>
    <row r="311" spans="12:21" ht="15">
      <c r="L311"/>
      <c r="M311"/>
      <c r="T311"/>
      <c r="U311"/>
    </row>
    <row r="312" spans="12:21" ht="15">
      <c r="L312"/>
      <c r="M312"/>
      <c r="T312"/>
      <c r="U312"/>
    </row>
    <row r="313" spans="12:21" ht="15">
      <c r="L313"/>
      <c r="M313"/>
      <c r="T313"/>
      <c r="U313"/>
    </row>
    <row r="314" spans="12:21" ht="15">
      <c r="L314"/>
      <c r="M314"/>
      <c r="T314"/>
      <c r="U314"/>
    </row>
    <row r="315" spans="12:21" ht="15">
      <c r="L315"/>
      <c r="M315"/>
      <c r="T315"/>
      <c r="U315"/>
    </row>
    <row r="316" spans="12:21" ht="15">
      <c r="L316"/>
      <c r="M316"/>
      <c r="T316"/>
      <c r="U316"/>
    </row>
    <row r="317" spans="12:21" ht="15">
      <c r="L317"/>
      <c r="M317"/>
      <c r="T317"/>
      <c r="U317"/>
    </row>
    <row r="318" spans="12:21" ht="15">
      <c r="L318"/>
      <c r="M318"/>
      <c r="T318"/>
      <c r="U318"/>
    </row>
    <row r="319" spans="12:21" ht="15">
      <c r="L319"/>
      <c r="M319"/>
      <c r="T319"/>
      <c r="U319"/>
    </row>
    <row r="320" spans="12:21" ht="15">
      <c r="L320"/>
      <c r="M320"/>
      <c r="T320"/>
      <c r="U320"/>
    </row>
    <row r="321" spans="12:21" ht="15">
      <c r="L321"/>
      <c r="M321"/>
      <c r="T321"/>
      <c r="U321"/>
    </row>
    <row r="322" spans="12:21" ht="15">
      <c r="L322"/>
      <c r="M322"/>
      <c r="T322"/>
      <c r="U322"/>
    </row>
    <row r="323" spans="12:21" ht="15">
      <c r="L323"/>
      <c r="M323"/>
      <c r="T323"/>
      <c r="U323"/>
    </row>
    <row r="324" spans="12:21" ht="15">
      <c r="L324"/>
      <c r="M324"/>
      <c r="T324"/>
      <c r="U324"/>
    </row>
    <row r="325" spans="12:21" ht="15">
      <c r="L325"/>
      <c r="M325"/>
      <c r="T325"/>
      <c r="U325"/>
    </row>
    <row r="326" spans="12:21" ht="15">
      <c r="L326"/>
      <c r="M326"/>
      <c r="T326"/>
      <c r="U326"/>
    </row>
    <row r="327" spans="12:21" ht="15">
      <c r="L327"/>
      <c r="M327"/>
      <c r="T327"/>
      <c r="U327"/>
    </row>
    <row r="328" spans="12:21" ht="15">
      <c r="L328"/>
      <c r="M328"/>
      <c r="T328"/>
      <c r="U328"/>
    </row>
    <row r="329" spans="12:21" ht="15">
      <c r="L329"/>
      <c r="M329"/>
      <c r="T329"/>
      <c r="U329"/>
    </row>
    <row r="330" spans="12:21" ht="15">
      <c r="L330"/>
      <c r="M330"/>
      <c r="T330"/>
      <c r="U330"/>
    </row>
    <row r="331" spans="12:21" ht="15">
      <c r="L331"/>
      <c r="M331"/>
      <c r="T331"/>
      <c r="U331"/>
    </row>
    <row r="332" spans="12:21" ht="15">
      <c r="L332"/>
      <c r="M332"/>
      <c r="T332"/>
      <c r="U332"/>
    </row>
    <row r="333" spans="12:21" ht="15">
      <c r="L333"/>
      <c r="M333"/>
      <c r="T333"/>
      <c r="U333"/>
    </row>
    <row r="334" spans="12:21" ht="15">
      <c r="L334"/>
      <c r="M334"/>
      <c r="T334"/>
      <c r="U334"/>
    </row>
    <row r="335" spans="12:21" ht="15">
      <c r="L335"/>
      <c r="M335"/>
      <c r="T335"/>
      <c r="U335"/>
    </row>
    <row r="336" spans="12:21" ht="15">
      <c r="L336"/>
      <c r="M336"/>
      <c r="T336"/>
      <c r="U336"/>
    </row>
    <row r="337" spans="12:21" ht="15">
      <c r="L337"/>
      <c r="M337"/>
      <c r="T337"/>
      <c r="U337"/>
    </row>
    <row r="338" spans="12:21" ht="15">
      <c r="L338"/>
      <c r="M338"/>
      <c r="T338"/>
      <c r="U338"/>
    </row>
    <row r="339" spans="12:21" ht="15">
      <c r="L339"/>
      <c r="M339"/>
      <c r="T339"/>
      <c r="U339"/>
    </row>
    <row r="340" spans="12:21" ht="15">
      <c r="L340"/>
      <c r="M340"/>
      <c r="T340"/>
      <c r="U340"/>
    </row>
    <row r="341" spans="12:21" ht="15">
      <c r="L341"/>
      <c r="M341"/>
      <c r="T341"/>
      <c r="U341"/>
    </row>
    <row r="342" spans="12:21" ht="15">
      <c r="L342"/>
      <c r="M342"/>
      <c r="T342"/>
      <c r="U342"/>
    </row>
    <row r="343" spans="12:21" ht="15">
      <c r="L343"/>
      <c r="M343"/>
      <c r="T343"/>
      <c r="U343"/>
    </row>
    <row r="344" spans="12:21" ht="15">
      <c r="L344"/>
      <c r="M344"/>
      <c r="T344"/>
      <c r="U344"/>
    </row>
    <row r="345" spans="12:21" ht="15">
      <c r="L345"/>
      <c r="M345"/>
      <c r="T345"/>
      <c r="U345"/>
    </row>
    <row r="346" spans="12:21" ht="15">
      <c r="L346"/>
      <c r="M346"/>
      <c r="T346"/>
      <c r="U346"/>
    </row>
    <row r="347" spans="12:21" ht="15">
      <c r="L347"/>
      <c r="M347"/>
      <c r="T347"/>
      <c r="U347"/>
    </row>
    <row r="348" spans="12:21" ht="15">
      <c r="L348"/>
      <c r="M348"/>
      <c r="T348"/>
      <c r="U348"/>
    </row>
    <row r="349" spans="12:21" ht="15">
      <c r="L349"/>
      <c r="M349"/>
      <c r="T349"/>
      <c r="U349"/>
    </row>
    <row r="350" spans="12:21" ht="15">
      <c r="L350"/>
      <c r="M350"/>
      <c r="T350"/>
      <c r="U350"/>
    </row>
    <row r="351" spans="12:21" ht="15">
      <c r="L351"/>
      <c r="M351"/>
      <c r="T351"/>
      <c r="U351"/>
    </row>
    <row r="352" spans="12:21" ht="15">
      <c r="L352"/>
      <c r="M352"/>
      <c r="T352"/>
      <c r="U352"/>
    </row>
    <row r="353" spans="12:21" ht="15">
      <c r="L353"/>
      <c r="M353"/>
      <c r="T353"/>
      <c r="U353"/>
    </row>
    <row r="354" spans="12:21" ht="15">
      <c r="L354"/>
      <c r="M354"/>
      <c r="T354"/>
      <c r="U354"/>
    </row>
    <row r="355" spans="12:21" ht="15">
      <c r="L355"/>
      <c r="M355"/>
      <c r="T355"/>
      <c r="U355"/>
    </row>
    <row r="356" spans="12:21" ht="15">
      <c r="L356"/>
      <c r="M356"/>
      <c r="T356"/>
      <c r="U356"/>
    </row>
    <row r="357" spans="12:21" ht="15">
      <c r="L357"/>
      <c r="M357"/>
      <c r="T357"/>
      <c r="U357"/>
    </row>
    <row r="358" spans="12:21" ht="15">
      <c r="L358"/>
      <c r="M358"/>
      <c r="T358"/>
      <c r="U358"/>
    </row>
    <row r="359" spans="12:21" ht="15">
      <c r="L359"/>
      <c r="M359"/>
      <c r="T359"/>
      <c r="U359"/>
    </row>
    <row r="360" spans="12:21" ht="15">
      <c r="L360"/>
      <c r="M360"/>
      <c r="T360"/>
      <c r="U360"/>
    </row>
    <row r="361" spans="12:21" ht="15">
      <c r="L361"/>
      <c r="M361"/>
      <c r="T361"/>
      <c r="U361"/>
    </row>
    <row r="362" spans="12:21" ht="15">
      <c r="L362"/>
      <c r="M362"/>
      <c r="T362"/>
      <c r="U362"/>
    </row>
    <row r="363" spans="12:21" ht="15">
      <c r="L363"/>
      <c r="M363"/>
      <c r="T363"/>
      <c r="U363"/>
    </row>
    <row r="364" spans="12:21" ht="15">
      <c r="L364"/>
      <c r="M364"/>
      <c r="T364"/>
      <c r="U364"/>
    </row>
    <row r="365" spans="12:21" ht="15">
      <c r="L365"/>
      <c r="M365"/>
      <c r="T365"/>
      <c r="U365"/>
    </row>
    <row r="366" spans="12:21" ht="15">
      <c r="L366"/>
      <c r="M366"/>
      <c r="T366"/>
      <c r="U366"/>
    </row>
    <row r="367" spans="12:21" ht="15">
      <c r="L367"/>
      <c r="M367"/>
      <c r="T367"/>
      <c r="U367"/>
    </row>
    <row r="368" spans="12:21" ht="15">
      <c r="L368"/>
      <c r="M368"/>
      <c r="T368"/>
      <c r="U368"/>
    </row>
    <row r="369" spans="12:21" ht="15">
      <c r="L369"/>
      <c r="M369"/>
      <c r="T369"/>
      <c r="U369"/>
    </row>
    <row r="370" spans="12:21" ht="15">
      <c r="L370"/>
      <c r="M370"/>
      <c r="T370"/>
      <c r="U370"/>
    </row>
    <row r="371" spans="12:21" ht="15">
      <c r="L371"/>
      <c r="M371"/>
      <c r="T371"/>
      <c r="U371"/>
    </row>
    <row r="372" spans="12:21" ht="15">
      <c r="L372"/>
      <c r="M372"/>
      <c r="T372"/>
      <c r="U372"/>
    </row>
    <row r="373" spans="12:21" ht="15">
      <c r="L373"/>
      <c r="M373"/>
      <c r="T373"/>
      <c r="U373"/>
    </row>
    <row r="374" spans="12:21" ht="15">
      <c r="L374"/>
      <c r="M374"/>
      <c r="T374"/>
      <c r="U374"/>
    </row>
    <row r="375" spans="12:21" ht="15">
      <c r="L375"/>
      <c r="M375"/>
      <c r="T375"/>
      <c r="U375"/>
    </row>
    <row r="376" spans="12:21" ht="15">
      <c r="L376"/>
      <c r="M376"/>
      <c r="T376"/>
      <c r="U376"/>
    </row>
    <row r="377" spans="12:21" ht="15">
      <c r="L377"/>
      <c r="M377"/>
      <c r="T377"/>
      <c r="U377"/>
    </row>
    <row r="378" spans="12:21" ht="15">
      <c r="L378"/>
      <c r="M378"/>
      <c r="T378"/>
      <c r="U378"/>
    </row>
    <row r="379" spans="12:21" ht="15">
      <c r="L379"/>
      <c r="M379"/>
      <c r="T379"/>
      <c r="U379"/>
    </row>
    <row r="380" spans="12:21" ht="15">
      <c r="L380"/>
      <c r="M380"/>
      <c r="T380"/>
      <c r="U380"/>
    </row>
    <row r="381" spans="12:21" ht="15">
      <c r="L381"/>
      <c r="M381"/>
      <c r="T381"/>
      <c r="U381"/>
    </row>
    <row r="382" spans="12:21" ht="15">
      <c r="L382"/>
      <c r="M382"/>
      <c r="T382"/>
      <c r="U382"/>
    </row>
    <row r="383" spans="12:21" ht="15">
      <c r="L383"/>
      <c r="M383"/>
      <c r="T383"/>
      <c r="U383"/>
    </row>
    <row r="384" spans="12:21" ht="15">
      <c r="L384"/>
      <c r="M384"/>
      <c r="T384"/>
      <c r="U384"/>
    </row>
    <row r="385" spans="12:21" ht="15">
      <c r="L385"/>
      <c r="M385"/>
      <c r="T385"/>
      <c r="U385"/>
    </row>
    <row r="386" spans="12:21" ht="15">
      <c r="L386"/>
      <c r="M386"/>
      <c r="T386"/>
      <c r="U386"/>
    </row>
    <row r="387" spans="12:21" ht="15">
      <c r="L387"/>
      <c r="M387"/>
      <c r="T387"/>
      <c r="U387"/>
    </row>
    <row r="388" spans="12:21" ht="15">
      <c r="L388"/>
      <c r="M388"/>
      <c r="T388"/>
      <c r="U388"/>
    </row>
    <row r="389" spans="12:21" ht="15">
      <c r="L389"/>
      <c r="M389"/>
      <c r="T389"/>
      <c r="U389"/>
    </row>
    <row r="390" spans="12:21" ht="15">
      <c r="L390"/>
      <c r="M390"/>
      <c r="T390"/>
      <c r="U390"/>
    </row>
    <row r="391" spans="12:21" ht="15">
      <c r="L391"/>
      <c r="M391"/>
      <c r="T391"/>
      <c r="U391"/>
    </row>
    <row r="392" spans="12:21" ht="15">
      <c r="L392"/>
      <c r="M392"/>
      <c r="T392"/>
      <c r="U392"/>
    </row>
    <row r="393" spans="12:21" ht="15">
      <c r="L393"/>
      <c r="M393"/>
      <c r="T393"/>
      <c r="U393"/>
    </row>
    <row r="394" spans="12:21" ht="15">
      <c r="L394"/>
      <c r="M394"/>
      <c r="T394"/>
      <c r="U394"/>
    </row>
    <row r="395" spans="12:21" ht="15">
      <c r="L395"/>
      <c r="M395"/>
      <c r="T395"/>
      <c r="U395"/>
    </row>
    <row r="396" spans="12:21" ht="15">
      <c r="L396"/>
      <c r="M396"/>
      <c r="T396"/>
      <c r="U396"/>
    </row>
    <row r="397" spans="12:21" ht="15">
      <c r="L397"/>
      <c r="M397"/>
      <c r="T397"/>
      <c r="U397"/>
    </row>
    <row r="398" spans="12:21" ht="15">
      <c r="L398"/>
      <c r="M398"/>
      <c r="T398"/>
      <c r="U398"/>
    </row>
    <row r="399" spans="12:21" ht="15">
      <c r="L399"/>
      <c r="M399"/>
      <c r="T399"/>
      <c r="U399"/>
    </row>
    <row r="400" spans="12:21" ht="15">
      <c r="L400"/>
      <c r="M400"/>
      <c r="T400"/>
      <c r="U400"/>
    </row>
    <row r="401" spans="12:21" ht="15">
      <c r="L401"/>
      <c r="M401"/>
      <c r="T401"/>
      <c r="U401"/>
    </row>
    <row r="402" spans="12:21" ht="15">
      <c r="L402"/>
      <c r="M402"/>
      <c r="T402"/>
      <c r="U402"/>
    </row>
    <row r="403" spans="12:21" ht="15">
      <c r="L403"/>
      <c r="M403"/>
      <c r="T403"/>
      <c r="U403"/>
    </row>
    <row r="404" spans="12:21" ht="15">
      <c r="L404"/>
      <c r="M404"/>
      <c r="T404"/>
      <c r="U404"/>
    </row>
    <row r="405" spans="12:21" ht="15">
      <c r="L405"/>
      <c r="M405"/>
      <c r="T405"/>
      <c r="U405"/>
    </row>
    <row r="406" spans="12:21" ht="15">
      <c r="L406"/>
      <c r="M406"/>
      <c r="T406"/>
      <c r="U406"/>
    </row>
    <row r="407" spans="12:21" ht="15">
      <c r="L407"/>
      <c r="M407"/>
      <c r="T407"/>
      <c r="U407"/>
    </row>
    <row r="408" spans="12:21" ht="15">
      <c r="L408"/>
      <c r="M408"/>
      <c r="T408"/>
      <c r="U408"/>
    </row>
    <row r="409" spans="12:21" ht="15">
      <c r="L409"/>
      <c r="M409"/>
      <c r="T409"/>
      <c r="U409"/>
    </row>
    <row r="410" spans="12:21" ht="15">
      <c r="L410"/>
      <c r="M410"/>
      <c r="T410"/>
      <c r="U410"/>
    </row>
    <row r="411" spans="12:21" ht="15">
      <c r="L411"/>
      <c r="M411"/>
      <c r="T411"/>
      <c r="U411"/>
    </row>
    <row r="412" spans="12:21" ht="15">
      <c r="L412"/>
      <c r="M412"/>
      <c r="T412"/>
      <c r="U412"/>
    </row>
    <row r="413" spans="12:21" ht="15">
      <c r="L413"/>
      <c r="M413"/>
      <c r="T413"/>
      <c r="U413"/>
    </row>
    <row r="414" spans="12:21" ht="15">
      <c r="L414"/>
      <c r="M414"/>
      <c r="T414"/>
      <c r="U414"/>
    </row>
    <row r="415" spans="12:21" ht="15">
      <c r="L415"/>
      <c r="M415"/>
      <c r="T415"/>
      <c r="U415"/>
    </row>
    <row r="416" spans="12:21" ht="15">
      <c r="L416"/>
      <c r="M416"/>
      <c r="T416"/>
      <c r="U416"/>
    </row>
    <row r="417" spans="12:21" ht="15">
      <c r="L417"/>
      <c r="M417"/>
      <c r="T417"/>
      <c r="U417"/>
    </row>
    <row r="418" spans="12:21" ht="15">
      <c r="L418"/>
      <c r="M418"/>
      <c r="T418"/>
      <c r="U418"/>
    </row>
    <row r="419" spans="12:21" ht="15">
      <c r="L419"/>
      <c r="M419"/>
      <c r="T419"/>
      <c r="U419"/>
    </row>
    <row r="420" spans="12:21" ht="15">
      <c r="L420"/>
      <c r="M420"/>
      <c r="T420"/>
      <c r="U420"/>
    </row>
    <row r="421" spans="12:21" ht="15">
      <c r="L421"/>
      <c r="M421"/>
      <c r="T421"/>
      <c r="U421"/>
    </row>
    <row r="422" spans="12:21" ht="15">
      <c r="L422"/>
      <c r="M422"/>
      <c r="T422"/>
      <c r="U422"/>
    </row>
    <row r="423" spans="12:21" ht="15">
      <c r="L423"/>
      <c r="M423"/>
      <c r="T423"/>
      <c r="U423"/>
    </row>
    <row r="424" spans="12:21" ht="15">
      <c r="L424"/>
      <c r="M424"/>
      <c r="T424"/>
      <c r="U424"/>
    </row>
    <row r="425" spans="12:21" ht="15">
      <c r="L425"/>
      <c r="M425"/>
      <c r="T425"/>
      <c r="U425"/>
    </row>
    <row r="426" spans="12:21" ht="15">
      <c r="L426"/>
      <c r="M426"/>
      <c r="T426"/>
      <c r="U426"/>
    </row>
    <row r="427" spans="12:21" ht="15">
      <c r="L427"/>
      <c r="M427"/>
      <c r="T427"/>
      <c r="U427"/>
    </row>
    <row r="428" spans="12:21" ht="15">
      <c r="L428"/>
      <c r="M428"/>
      <c r="T428"/>
      <c r="U428"/>
    </row>
    <row r="429" spans="12:21" ht="15">
      <c r="L429"/>
      <c r="M429"/>
      <c r="T429"/>
      <c r="U429"/>
    </row>
    <row r="430" spans="12:21" ht="15">
      <c r="L430"/>
      <c r="M430"/>
      <c r="T430"/>
      <c r="U430"/>
    </row>
    <row r="431" spans="12:21" ht="15">
      <c r="L431"/>
      <c r="M431"/>
      <c r="T431"/>
      <c r="U431"/>
    </row>
    <row r="432" spans="12:21" ht="15">
      <c r="L432"/>
      <c r="M432"/>
      <c r="T432"/>
      <c r="U432"/>
    </row>
    <row r="433" spans="12:21" ht="15">
      <c r="L433"/>
      <c r="M433"/>
      <c r="T433"/>
      <c r="U433"/>
    </row>
    <row r="434" spans="12:21" ht="15">
      <c r="L434"/>
      <c r="M434"/>
      <c r="T434"/>
      <c r="U434"/>
    </row>
    <row r="435" spans="12:21" ht="15">
      <c r="L435"/>
      <c r="M435"/>
      <c r="T435"/>
      <c r="U435"/>
    </row>
    <row r="436" spans="12:21" ht="15">
      <c r="L436"/>
      <c r="M436"/>
      <c r="T436"/>
      <c r="U436"/>
    </row>
    <row r="437" spans="12:21" ht="15">
      <c r="L437"/>
      <c r="M437"/>
      <c r="T437"/>
      <c r="U437"/>
    </row>
    <row r="438" spans="12:21" ht="15">
      <c r="L438"/>
      <c r="M438"/>
      <c r="T438"/>
      <c r="U438"/>
    </row>
    <row r="439" spans="12:21" ht="15">
      <c r="L439"/>
      <c r="M439"/>
      <c r="T439"/>
      <c r="U439"/>
    </row>
    <row r="440" spans="12:21" ht="15">
      <c r="L440"/>
      <c r="M440"/>
      <c r="T440"/>
      <c r="U440"/>
    </row>
    <row r="441" spans="12:21" ht="15">
      <c r="L441"/>
      <c r="M441"/>
      <c r="T441"/>
      <c r="U441"/>
    </row>
    <row r="442" spans="12:21" ht="15">
      <c r="L442"/>
      <c r="M442"/>
      <c r="T442"/>
      <c r="U442"/>
    </row>
    <row r="443" spans="12:21" ht="15">
      <c r="L443"/>
      <c r="M443"/>
      <c r="T443"/>
      <c r="U443"/>
    </row>
    <row r="444" spans="12:21" ht="15">
      <c r="L444"/>
      <c r="M444"/>
      <c r="T444"/>
      <c r="U444"/>
    </row>
    <row r="445" spans="12:21" ht="15">
      <c r="L445"/>
      <c r="M445"/>
      <c r="T445"/>
      <c r="U445"/>
    </row>
    <row r="446" spans="12:21" ht="15">
      <c r="L446"/>
      <c r="M446"/>
      <c r="T446"/>
      <c r="U446"/>
    </row>
    <row r="447" spans="12:21" ht="15">
      <c r="L447"/>
      <c r="M447"/>
      <c r="T447"/>
      <c r="U447"/>
    </row>
    <row r="448" spans="12:21" ht="15">
      <c r="L448"/>
      <c r="M448"/>
      <c r="T448"/>
      <c r="U448"/>
    </row>
    <row r="449" spans="12:21" ht="15">
      <c r="L449"/>
      <c r="M449"/>
      <c r="T449"/>
      <c r="U449"/>
    </row>
    <row r="450" spans="12:21" ht="15">
      <c r="L450"/>
      <c r="M450"/>
      <c r="T450"/>
      <c r="U450"/>
    </row>
    <row r="451" spans="12:21" ht="15">
      <c r="L451"/>
      <c r="M451"/>
      <c r="T451"/>
      <c r="U451"/>
    </row>
    <row r="452" spans="12:21" ht="15">
      <c r="L452"/>
      <c r="M452"/>
      <c r="T452"/>
      <c r="U452"/>
    </row>
    <row r="453" spans="12:21" ht="15">
      <c r="L453"/>
      <c r="M453"/>
      <c r="T453"/>
      <c r="U453"/>
    </row>
    <row r="454" spans="12:21" ht="15">
      <c r="L454"/>
      <c r="M454"/>
      <c r="T454"/>
      <c r="U454"/>
    </row>
    <row r="455" spans="12:21" ht="15">
      <c r="L455"/>
      <c r="M455"/>
      <c r="T455"/>
      <c r="U455"/>
    </row>
    <row r="456" spans="12:21" ht="15">
      <c r="L456"/>
      <c r="M456"/>
      <c r="T456"/>
      <c r="U456"/>
    </row>
    <row r="457" spans="12:21" ht="15">
      <c r="L457"/>
      <c r="M457"/>
      <c r="T457"/>
      <c r="U457"/>
    </row>
    <row r="458" spans="12:21" ht="15">
      <c r="L458"/>
      <c r="M458"/>
      <c r="T458"/>
      <c r="U458"/>
    </row>
    <row r="459" spans="12:21" ht="15">
      <c r="L459"/>
      <c r="M459"/>
      <c r="T459"/>
      <c r="U459"/>
    </row>
    <row r="460" spans="12:21" ht="15">
      <c r="L460"/>
      <c r="M460"/>
      <c r="T460"/>
      <c r="U460"/>
    </row>
    <row r="461" spans="12:21" ht="15">
      <c r="L461"/>
      <c r="M461"/>
      <c r="T461"/>
      <c r="U461"/>
    </row>
    <row r="462" spans="12:21" ht="15">
      <c r="L462"/>
      <c r="M462"/>
      <c r="T462"/>
      <c r="U462"/>
    </row>
    <row r="463" spans="12:21" ht="15">
      <c r="L463"/>
      <c r="M463"/>
      <c r="T463"/>
      <c r="U463"/>
    </row>
    <row r="464" spans="12:21" ht="15">
      <c r="L464"/>
      <c r="M464"/>
      <c r="T464"/>
      <c r="U464"/>
    </row>
    <row r="465" spans="12:21" ht="15">
      <c r="L465"/>
      <c r="M465"/>
      <c r="T465"/>
      <c r="U465"/>
    </row>
    <row r="466" spans="12:21" ht="15">
      <c r="L466"/>
      <c r="M466"/>
      <c r="T466"/>
      <c r="U466"/>
    </row>
    <row r="467" spans="12:21" ht="15">
      <c r="L467"/>
      <c r="M467"/>
      <c r="T467"/>
      <c r="U467"/>
    </row>
    <row r="468" spans="12:21" ht="15">
      <c r="L468"/>
      <c r="M468"/>
      <c r="T468"/>
      <c r="U468"/>
    </row>
    <row r="469" spans="12:21" ht="15">
      <c r="L469"/>
      <c r="M469"/>
      <c r="T469"/>
      <c r="U469"/>
    </row>
    <row r="470" spans="12:21" ht="15">
      <c r="L470"/>
      <c r="M470"/>
      <c r="T470"/>
      <c r="U470"/>
    </row>
    <row r="471" spans="12:21" ht="15">
      <c r="L471"/>
      <c r="M471"/>
      <c r="T471"/>
      <c r="U471"/>
    </row>
    <row r="472" spans="12:21" ht="15">
      <c r="L472"/>
      <c r="M472"/>
      <c r="T472"/>
      <c r="U472"/>
    </row>
    <row r="473" spans="12:21" ht="15">
      <c r="L473"/>
      <c r="M473"/>
      <c r="T473"/>
      <c r="U473"/>
    </row>
    <row r="474" spans="12:21" ht="15">
      <c r="L474"/>
      <c r="M474"/>
      <c r="T474"/>
      <c r="U474"/>
    </row>
    <row r="475" spans="12:21" ht="15">
      <c r="L475"/>
      <c r="M475"/>
      <c r="T475"/>
      <c r="U475"/>
    </row>
    <row r="476" spans="12:21" ht="15">
      <c r="L476"/>
      <c r="M476"/>
      <c r="T476"/>
      <c r="U476"/>
    </row>
    <row r="477" spans="12:21" ht="15">
      <c r="L477"/>
      <c r="M477"/>
      <c r="T477"/>
      <c r="U477"/>
    </row>
    <row r="478" spans="12:21" ht="15">
      <c r="L478"/>
      <c r="M478"/>
      <c r="T478"/>
      <c r="U478"/>
    </row>
    <row r="479" spans="12:21" ht="15">
      <c r="L479"/>
      <c r="M479"/>
      <c r="T479"/>
      <c r="U479"/>
    </row>
    <row r="480" spans="12:21" ht="15">
      <c r="L480"/>
      <c r="M480"/>
      <c r="T480"/>
      <c r="U480"/>
    </row>
    <row r="481" spans="12:21" ht="15">
      <c r="L481"/>
      <c r="M481"/>
      <c r="T481"/>
      <c r="U481"/>
    </row>
    <row r="482" spans="12:21" ht="15">
      <c r="L482"/>
      <c r="M482"/>
      <c r="T482"/>
      <c r="U482"/>
    </row>
    <row r="483" spans="12:21" ht="15">
      <c r="L483"/>
      <c r="M483"/>
      <c r="T483"/>
      <c r="U483"/>
    </row>
    <row r="484" spans="12:21" ht="15">
      <c r="L484"/>
      <c r="M484"/>
      <c r="T484"/>
      <c r="U484"/>
    </row>
    <row r="485" spans="12:21" ht="15">
      <c r="L485"/>
      <c r="M485"/>
      <c r="T485"/>
      <c r="U485"/>
    </row>
    <row r="486" spans="12:21" ht="15">
      <c r="L486"/>
      <c r="M486"/>
      <c r="T486"/>
      <c r="U486"/>
    </row>
    <row r="487" spans="12:21" ht="15">
      <c r="L487"/>
      <c r="M487"/>
      <c r="T487"/>
      <c r="U487"/>
    </row>
    <row r="488" spans="12:21" ht="15">
      <c r="L488"/>
      <c r="M488"/>
      <c r="T488"/>
      <c r="U488"/>
    </row>
    <row r="489" spans="12:21" ht="15">
      <c r="L489"/>
      <c r="M489"/>
      <c r="T489"/>
      <c r="U489"/>
    </row>
    <row r="490" spans="12:21" ht="15">
      <c r="L490"/>
      <c r="M490"/>
      <c r="T490"/>
      <c r="U490"/>
    </row>
    <row r="491" spans="12:21" ht="15">
      <c r="L491"/>
      <c r="M491"/>
      <c r="T491"/>
      <c r="U491"/>
    </row>
    <row r="492" spans="12:21" ht="15">
      <c r="L492"/>
      <c r="M492"/>
      <c r="T492"/>
      <c r="U492"/>
    </row>
    <row r="493" spans="12:21" ht="15">
      <c r="L493"/>
      <c r="M493"/>
      <c r="T493"/>
      <c r="U493"/>
    </row>
    <row r="494" spans="12:21" ht="15">
      <c r="L494"/>
      <c r="M494"/>
      <c r="T494"/>
      <c r="U494"/>
    </row>
    <row r="495" spans="12:21" ht="15">
      <c r="L495"/>
      <c r="M495"/>
      <c r="T495"/>
      <c r="U495"/>
    </row>
    <row r="496" spans="12:21" ht="15">
      <c r="L496"/>
      <c r="M496"/>
      <c r="T496"/>
      <c r="U496"/>
    </row>
    <row r="497" spans="12:21" ht="15">
      <c r="L497"/>
      <c r="M497"/>
      <c r="T497"/>
      <c r="U497"/>
    </row>
    <row r="498" spans="12:21" ht="15">
      <c r="L498"/>
      <c r="M498"/>
      <c r="T498"/>
      <c r="U498"/>
    </row>
    <row r="499" spans="12:21" ht="15">
      <c r="L499"/>
      <c r="M499"/>
      <c r="T499"/>
      <c r="U499"/>
    </row>
    <row r="500" spans="12:21" ht="15">
      <c r="L500"/>
      <c r="M500"/>
      <c r="T500"/>
      <c r="U500"/>
    </row>
    <row r="501" spans="12:21" ht="15">
      <c r="L501"/>
      <c r="M501"/>
      <c r="T501"/>
      <c r="U501"/>
    </row>
    <row r="502" spans="12:21" ht="15">
      <c r="L502"/>
      <c r="M502"/>
      <c r="T502"/>
      <c r="U502"/>
    </row>
    <row r="503" spans="12:21" ht="15">
      <c r="L503"/>
      <c r="M503"/>
      <c r="T503"/>
      <c r="U503"/>
    </row>
    <row r="504" spans="12:21" ht="15">
      <c r="L504"/>
      <c r="M504"/>
      <c r="T504"/>
      <c r="U504"/>
    </row>
    <row r="505" spans="12:21" ht="15">
      <c r="L505"/>
      <c r="M505"/>
      <c r="T505"/>
      <c r="U505"/>
    </row>
    <row r="506" spans="12:21" ht="15">
      <c r="L506"/>
      <c r="M506"/>
      <c r="T506"/>
      <c r="U506"/>
    </row>
    <row r="507" spans="12:21" ht="15">
      <c r="L507"/>
      <c r="M507"/>
      <c r="T507"/>
      <c r="U507"/>
    </row>
    <row r="508" spans="12:21" ht="15">
      <c r="L508"/>
      <c r="M508"/>
      <c r="T508"/>
      <c r="U508"/>
    </row>
    <row r="509" spans="12:21" ht="15">
      <c r="L509"/>
      <c r="M509"/>
      <c r="T509"/>
      <c r="U509"/>
    </row>
    <row r="510" spans="12:21" ht="15">
      <c r="L510"/>
      <c r="M510"/>
      <c r="T510"/>
      <c r="U510"/>
    </row>
    <row r="511" spans="12:21" ht="15">
      <c r="L511"/>
      <c r="M511"/>
      <c r="T511"/>
      <c r="U511"/>
    </row>
    <row r="512" spans="12:21" ht="15">
      <c r="L512"/>
      <c r="M512"/>
      <c r="T512"/>
      <c r="U512"/>
    </row>
    <row r="513" spans="12:21" ht="15">
      <c r="L513"/>
      <c r="M513"/>
      <c r="T513"/>
      <c r="U513"/>
    </row>
    <row r="514" spans="12:21" ht="15">
      <c r="L514"/>
      <c r="M514"/>
      <c r="T514"/>
      <c r="U514"/>
    </row>
    <row r="515" spans="12:21" ht="15">
      <c r="L515"/>
      <c r="M515"/>
      <c r="T515"/>
      <c r="U515"/>
    </row>
    <row r="516" spans="12:21" ht="15">
      <c r="L516"/>
      <c r="M516"/>
      <c r="T516"/>
      <c r="U516"/>
    </row>
    <row r="517" spans="12:21" ht="15">
      <c r="L517"/>
      <c r="M517"/>
      <c r="T517"/>
      <c r="U517"/>
    </row>
    <row r="518" spans="12:21" ht="15">
      <c r="L518"/>
      <c r="M518"/>
      <c r="T518"/>
      <c r="U518"/>
    </row>
    <row r="519" spans="12:21" ht="15">
      <c r="L519"/>
      <c r="M519"/>
      <c r="T519"/>
      <c r="U519"/>
    </row>
    <row r="520" spans="12:21" ht="15">
      <c r="L520"/>
      <c r="M520"/>
      <c r="T520"/>
      <c r="U520"/>
    </row>
    <row r="521" spans="12:21" ht="15">
      <c r="L521"/>
      <c r="M521"/>
      <c r="T521"/>
      <c r="U521"/>
    </row>
    <row r="522" spans="12:21" ht="15">
      <c r="L522"/>
      <c r="M522"/>
      <c r="T522"/>
      <c r="U522"/>
    </row>
    <row r="523" spans="12:21" ht="15">
      <c r="L523"/>
      <c r="M523"/>
      <c r="T523"/>
      <c r="U523"/>
    </row>
    <row r="524" spans="12:21" ht="15">
      <c r="L524"/>
      <c r="M524"/>
      <c r="T524"/>
      <c r="U524"/>
    </row>
    <row r="525" spans="12:21" ht="15">
      <c r="L525"/>
      <c r="M525"/>
      <c r="T525"/>
      <c r="U525"/>
    </row>
    <row r="526" spans="12:21" ht="15">
      <c r="L526"/>
      <c r="M526"/>
      <c r="T526"/>
      <c r="U526"/>
    </row>
    <row r="527" spans="12:21" ht="15">
      <c r="L527"/>
      <c r="M527"/>
      <c r="T527"/>
      <c r="U527"/>
    </row>
    <row r="528" spans="12:21" ht="15">
      <c r="L528"/>
      <c r="M528"/>
      <c r="T528"/>
      <c r="U528"/>
    </row>
    <row r="529" spans="12:21" ht="15">
      <c r="L529"/>
      <c r="M529"/>
      <c r="T529"/>
      <c r="U529"/>
    </row>
    <row r="530" spans="12:21" ht="15">
      <c r="L530"/>
      <c r="M530"/>
      <c r="T530"/>
      <c r="U530"/>
    </row>
    <row r="531" spans="12:21" ht="15">
      <c r="L531"/>
      <c r="M531"/>
      <c r="T531"/>
      <c r="U531"/>
    </row>
    <row r="532" spans="12:21" ht="15">
      <c r="L532"/>
      <c r="M532"/>
      <c r="T532"/>
      <c r="U532"/>
    </row>
    <row r="533" spans="12:21" ht="15">
      <c r="L533"/>
      <c r="M533"/>
      <c r="T533"/>
      <c r="U533"/>
    </row>
    <row r="534" spans="12:21" ht="15">
      <c r="L534"/>
      <c r="M534"/>
      <c r="T534"/>
      <c r="U534"/>
    </row>
    <row r="535" spans="12:21" ht="15">
      <c r="L535"/>
      <c r="M535"/>
      <c r="T535"/>
      <c r="U535"/>
    </row>
    <row r="536" spans="12:21" ht="15">
      <c r="L536"/>
      <c r="M536"/>
      <c r="T536"/>
      <c r="U536"/>
    </row>
    <row r="537" spans="12:21" ht="15">
      <c r="L537"/>
      <c r="M537"/>
      <c r="T537"/>
      <c r="U537"/>
    </row>
    <row r="538" spans="12:21" ht="15">
      <c r="L538"/>
      <c r="M538"/>
      <c r="T538"/>
      <c r="U538"/>
    </row>
    <row r="539" spans="12:21" ht="15">
      <c r="L539"/>
      <c r="M539"/>
      <c r="T539"/>
      <c r="U539"/>
    </row>
    <row r="540" spans="12:21" ht="15">
      <c r="L540"/>
      <c r="M540"/>
      <c r="T540"/>
      <c r="U540"/>
    </row>
    <row r="541" spans="12:21" ht="15">
      <c r="L541"/>
      <c r="M541"/>
      <c r="T541"/>
      <c r="U541"/>
    </row>
    <row r="542" spans="12:21" ht="15">
      <c r="L542"/>
      <c r="M542"/>
      <c r="T542"/>
      <c r="U542"/>
    </row>
    <row r="543" spans="12:21" ht="15">
      <c r="L543"/>
      <c r="M543"/>
      <c r="T543"/>
      <c r="U543"/>
    </row>
    <row r="544" spans="12:21" ht="15">
      <c r="L544"/>
      <c r="M544"/>
      <c r="T544"/>
      <c r="U544"/>
    </row>
    <row r="545" spans="12:21" ht="15">
      <c r="L545"/>
      <c r="M545"/>
      <c r="T545"/>
      <c r="U545"/>
    </row>
    <row r="546" spans="12:21" ht="15">
      <c r="L546"/>
      <c r="M546"/>
      <c r="T546"/>
      <c r="U546"/>
    </row>
    <row r="547" spans="12:21" ht="15">
      <c r="L547"/>
      <c r="M547"/>
      <c r="T547"/>
      <c r="U547"/>
    </row>
    <row r="548" spans="12:21" ht="15">
      <c r="L548"/>
      <c r="M548"/>
      <c r="T548"/>
      <c r="U548"/>
    </row>
    <row r="549" spans="12:21" ht="15">
      <c r="L549"/>
      <c r="M549"/>
      <c r="T549"/>
      <c r="U549"/>
    </row>
    <row r="550" spans="12:21" ht="15">
      <c r="L550"/>
      <c r="M550"/>
      <c r="T550"/>
      <c r="U550"/>
    </row>
    <row r="551" spans="12:21" ht="15">
      <c r="L551"/>
      <c r="M551"/>
      <c r="T551"/>
      <c r="U551"/>
    </row>
    <row r="552" spans="12:21" ht="15">
      <c r="L552"/>
      <c r="M552"/>
      <c r="T552"/>
      <c r="U552"/>
    </row>
    <row r="553" spans="12:21" ht="15">
      <c r="L553"/>
      <c r="M553"/>
      <c r="T553"/>
      <c r="U553"/>
    </row>
    <row r="554" spans="12:21" ht="15">
      <c r="L554"/>
      <c r="M554"/>
      <c r="T554"/>
      <c r="U554"/>
    </row>
    <row r="555" spans="12:21" ht="15">
      <c r="L555"/>
      <c r="M555"/>
      <c r="T555"/>
      <c r="U555"/>
    </row>
    <row r="556" spans="12:21" ht="15">
      <c r="L556"/>
      <c r="M556"/>
      <c r="T556"/>
      <c r="U556"/>
    </row>
    <row r="557" spans="12:21" ht="15">
      <c r="L557"/>
      <c r="M557"/>
      <c r="T557"/>
      <c r="U557"/>
    </row>
    <row r="558" spans="12:21" ht="15">
      <c r="L558"/>
      <c r="M558"/>
      <c r="T558"/>
      <c r="U558"/>
    </row>
    <row r="559" spans="12:21" ht="15">
      <c r="L559"/>
      <c r="M559"/>
      <c r="T559"/>
      <c r="U559"/>
    </row>
    <row r="560" spans="12:21" ht="15">
      <c r="L560"/>
      <c r="M560"/>
      <c r="T560"/>
      <c r="U560"/>
    </row>
    <row r="561" spans="12:21" ht="15">
      <c r="L561"/>
      <c r="M561"/>
      <c r="T561"/>
      <c r="U561"/>
    </row>
    <row r="562" spans="12:21" ht="15">
      <c r="L562"/>
      <c r="M562"/>
      <c r="T562"/>
      <c r="U562"/>
    </row>
    <row r="563" spans="12:21" ht="15">
      <c r="L563"/>
      <c r="M563"/>
      <c r="T563"/>
      <c r="U563"/>
    </row>
    <row r="564" spans="12:21" ht="15">
      <c r="L564"/>
      <c r="M564"/>
      <c r="T564"/>
      <c r="U564"/>
    </row>
    <row r="565" spans="12:21" ht="15">
      <c r="L565"/>
      <c r="M565"/>
      <c r="T565"/>
      <c r="U565"/>
    </row>
    <row r="566" spans="12:21" ht="15">
      <c r="L566"/>
      <c r="M566"/>
      <c r="T566"/>
      <c r="U566"/>
    </row>
    <row r="567" spans="12:21" ht="15">
      <c r="L567"/>
      <c r="M567"/>
      <c r="T567"/>
      <c r="U567"/>
    </row>
    <row r="568" spans="12:21" ht="15">
      <c r="L568"/>
      <c r="M568"/>
      <c r="T568"/>
      <c r="U568"/>
    </row>
    <row r="569" spans="12:21" ht="15">
      <c r="L569"/>
      <c r="M569"/>
      <c r="T569"/>
      <c r="U569"/>
    </row>
    <row r="570" spans="12:21" ht="15">
      <c r="L570"/>
      <c r="M570"/>
      <c r="T570"/>
      <c r="U570"/>
    </row>
    <row r="571" spans="12:21" ht="15">
      <c r="L571"/>
      <c r="M571"/>
      <c r="T571"/>
      <c r="U571"/>
    </row>
    <row r="572" spans="12:21" ht="15">
      <c r="L572"/>
      <c r="M572"/>
      <c r="T572"/>
      <c r="U572"/>
    </row>
    <row r="573" spans="12:21" ht="15">
      <c r="L573"/>
      <c r="M573"/>
      <c r="T573"/>
      <c r="U573"/>
    </row>
    <row r="574" spans="12:21" ht="15">
      <c r="L574"/>
      <c r="M574"/>
      <c r="T574"/>
      <c r="U574"/>
    </row>
    <row r="575" spans="12:21" ht="15">
      <c r="L575"/>
      <c r="M575"/>
      <c r="T575"/>
      <c r="U575"/>
    </row>
    <row r="576" spans="12:21" ht="15">
      <c r="L576"/>
      <c r="M576"/>
      <c r="T576"/>
      <c r="U576"/>
    </row>
    <row r="577" spans="12:21" ht="15">
      <c r="L577"/>
      <c r="M577"/>
      <c r="T577"/>
      <c r="U577"/>
    </row>
    <row r="578" spans="12:21" ht="15">
      <c r="L578"/>
      <c r="M578"/>
      <c r="T578"/>
      <c r="U578"/>
    </row>
    <row r="579" spans="12:21" ht="15">
      <c r="L579"/>
      <c r="M579"/>
      <c r="T579"/>
      <c r="U579"/>
    </row>
    <row r="580" spans="12:21" ht="15">
      <c r="L580"/>
      <c r="M580"/>
      <c r="T580"/>
      <c r="U580"/>
    </row>
    <row r="581" spans="12:21" ht="15">
      <c r="L581"/>
      <c r="M581"/>
      <c r="T581"/>
      <c r="U581"/>
    </row>
    <row r="582" spans="12:21" ht="15">
      <c r="L582"/>
      <c r="M582"/>
      <c r="T582"/>
      <c r="U582"/>
    </row>
    <row r="583" spans="12:21" ht="15">
      <c r="L583"/>
      <c r="M583"/>
      <c r="T583"/>
      <c r="U583"/>
    </row>
    <row r="584" spans="12:21" ht="15">
      <c r="L584"/>
      <c r="M584"/>
      <c r="T584"/>
      <c r="U584"/>
    </row>
    <row r="585" spans="12:21" ht="15">
      <c r="L585"/>
      <c r="M585"/>
      <c r="T585"/>
      <c r="U585"/>
    </row>
    <row r="586" spans="12:21" ht="15">
      <c r="L586"/>
      <c r="M586"/>
      <c r="T586"/>
      <c r="U586"/>
    </row>
    <row r="587" spans="12:21" ht="15">
      <c r="L587"/>
      <c r="M587"/>
      <c r="T587"/>
      <c r="U587"/>
    </row>
    <row r="588" spans="12:21" ht="15">
      <c r="L588"/>
      <c r="M588"/>
      <c r="T588"/>
      <c r="U588"/>
    </row>
    <row r="589" spans="12:21" ht="15">
      <c r="L589"/>
      <c r="M589"/>
      <c r="T589"/>
      <c r="U589"/>
    </row>
    <row r="590" spans="12:21" ht="15">
      <c r="L590"/>
      <c r="M590"/>
      <c r="T590"/>
      <c r="U590"/>
    </row>
    <row r="591" spans="12:21" ht="15">
      <c r="L591"/>
      <c r="M591"/>
      <c r="T591"/>
      <c r="U591"/>
    </row>
    <row r="592" spans="12:21" ht="15">
      <c r="L592"/>
      <c r="M592"/>
      <c r="T592"/>
      <c r="U592"/>
    </row>
    <row r="593" spans="12:21" ht="15">
      <c r="L593"/>
      <c r="M593"/>
      <c r="T593"/>
      <c r="U593"/>
    </row>
    <row r="594" spans="12:21" ht="15">
      <c r="L594"/>
      <c r="M594"/>
      <c r="T594"/>
      <c r="U594"/>
    </row>
    <row r="595" spans="12:21" ht="15">
      <c r="L595"/>
      <c r="M595"/>
      <c r="T595"/>
      <c r="U595"/>
    </row>
    <row r="596" spans="12:21" ht="15">
      <c r="L596"/>
      <c r="M596"/>
      <c r="T596"/>
      <c r="U596"/>
    </row>
    <row r="597" spans="12:21" ht="15">
      <c r="L597"/>
      <c r="M597"/>
      <c r="T597"/>
      <c r="U597"/>
    </row>
    <row r="598" spans="12:21" ht="15">
      <c r="L598"/>
      <c r="M598"/>
      <c r="T598"/>
      <c r="U598"/>
    </row>
    <row r="599" spans="12:21" ht="15">
      <c r="L599"/>
      <c r="M599"/>
      <c r="T599"/>
      <c r="U599"/>
    </row>
    <row r="600" spans="12:21" ht="15">
      <c r="L600"/>
      <c r="M600"/>
      <c r="T600"/>
      <c r="U600"/>
    </row>
    <row r="601" spans="12:21" ht="15">
      <c r="L601"/>
      <c r="M601"/>
      <c r="T601"/>
      <c r="U601"/>
    </row>
    <row r="602" spans="12:21" ht="15">
      <c r="L602"/>
      <c r="M602"/>
      <c r="T602"/>
      <c r="U602"/>
    </row>
    <row r="603" spans="12:21" ht="15">
      <c r="L603"/>
      <c r="M603"/>
      <c r="T603"/>
      <c r="U603"/>
    </row>
    <row r="604" spans="12:21" ht="15">
      <c r="L604"/>
      <c r="M604"/>
      <c r="T604"/>
      <c r="U604"/>
    </row>
    <row r="605" spans="12:21" ht="15">
      <c r="L605"/>
      <c r="M605"/>
      <c r="T605"/>
      <c r="U605"/>
    </row>
    <row r="606" spans="12:21" ht="15">
      <c r="L606"/>
      <c r="M606"/>
      <c r="T606"/>
      <c r="U606"/>
    </row>
    <row r="607" spans="12:21" ht="15">
      <c r="L607"/>
      <c r="M607"/>
      <c r="T607"/>
      <c r="U607"/>
    </row>
    <row r="608" spans="12:21" ht="15">
      <c r="L608"/>
      <c r="M608"/>
      <c r="T608"/>
      <c r="U608"/>
    </row>
    <row r="609" spans="12:21" ht="15">
      <c r="L609"/>
      <c r="M609"/>
      <c r="T609"/>
      <c r="U609"/>
    </row>
    <row r="610" spans="12:21" ht="15">
      <c r="L610"/>
      <c r="M610"/>
      <c r="T610"/>
      <c r="U610"/>
    </row>
    <row r="611" spans="12:21" ht="15">
      <c r="L611"/>
      <c r="M611"/>
      <c r="T611"/>
      <c r="U611"/>
    </row>
    <row r="612" spans="12:21" ht="15">
      <c r="L612"/>
      <c r="M612"/>
      <c r="T612"/>
      <c r="U612"/>
    </row>
    <row r="613" spans="12:21" ht="15">
      <c r="L613"/>
      <c r="M613"/>
      <c r="T613"/>
      <c r="U613"/>
    </row>
    <row r="614" spans="12:21" ht="15">
      <c r="L614"/>
      <c r="M614"/>
      <c r="T614"/>
      <c r="U614"/>
    </row>
    <row r="615" spans="12:21" ht="15">
      <c r="L615"/>
      <c r="M615"/>
      <c r="T615"/>
      <c r="U615"/>
    </row>
    <row r="616" spans="12:21" ht="15">
      <c r="L616"/>
      <c r="M616"/>
      <c r="T616"/>
      <c r="U616"/>
    </row>
    <row r="617" spans="12:21" ht="15">
      <c r="L617"/>
      <c r="M617"/>
      <c r="T617"/>
      <c r="U617"/>
    </row>
    <row r="618" spans="12:21" ht="15">
      <c r="L618"/>
      <c r="M618"/>
      <c r="T618"/>
      <c r="U618"/>
    </row>
    <row r="619" spans="12:21" ht="15">
      <c r="L619"/>
      <c r="M619"/>
      <c r="T619"/>
      <c r="U619"/>
    </row>
    <row r="620" spans="12:21" ht="15">
      <c r="L620"/>
      <c r="M620"/>
      <c r="T620"/>
      <c r="U620"/>
    </row>
    <row r="621" spans="12:21" ht="15">
      <c r="L621"/>
      <c r="M621"/>
      <c r="T621"/>
      <c r="U621"/>
    </row>
    <row r="622" spans="12:21" ht="15">
      <c r="L622"/>
      <c r="M622"/>
      <c r="T622"/>
      <c r="U622"/>
    </row>
    <row r="623" spans="12:21" ht="15">
      <c r="L623"/>
      <c r="M623"/>
      <c r="T623"/>
      <c r="U623"/>
    </row>
    <row r="624" spans="12:21" ht="15">
      <c r="L624"/>
      <c r="M624"/>
      <c r="T624"/>
      <c r="U624"/>
    </row>
    <row r="625" spans="12:21" ht="15">
      <c r="L625"/>
      <c r="M625"/>
      <c r="T625"/>
      <c r="U625"/>
    </row>
    <row r="626" spans="12:21" ht="15">
      <c r="L626"/>
      <c r="M626"/>
      <c r="T626"/>
      <c r="U626"/>
    </row>
    <row r="627" spans="12:21" ht="15">
      <c r="L627"/>
      <c r="M627"/>
      <c r="T627"/>
      <c r="U627"/>
    </row>
    <row r="628" spans="12:21" ht="15">
      <c r="L628"/>
      <c r="M628"/>
      <c r="T628"/>
      <c r="U628"/>
    </row>
    <row r="629" spans="12:21" ht="15">
      <c r="L629"/>
      <c r="M629"/>
      <c r="T629"/>
      <c r="U629"/>
    </row>
    <row r="630" spans="12:21" ht="15">
      <c r="L630"/>
      <c r="M630"/>
      <c r="T630"/>
      <c r="U630"/>
    </row>
    <row r="631" spans="12:21" ht="15">
      <c r="L631"/>
      <c r="M631"/>
      <c r="T631"/>
      <c r="U631"/>
    </row>
    <row r="632" spans="12:21" ht="15">
      <c r="L632"/>
      <c r="M632"/>
      <c r="T632"/>
      <c r="U632"/>
    </row>
    <row r="633" spans="12:21" ht="15">
      <c r="L633"/>
      <c r="M633"/>
      <c r="T633"/>
      <c r="U633"/>
    </row>
    <row r="634" spans="12:21" ht="15">
      <c r="L634"/>
      <c r="M634"/>
      <c r="T634"/>
      <c r="U634"/>
    </row>
    <row r="635" spans="12:21" ht="15">
      <c r="L635"/>
      <c r="M635"/>
      <c r="T635"/>
      <c r="U635"/>
    </row>
    <row r="636" spans="12:21" ht="15">
      <c r="L636"/>
      <c r="M636"/>
      <c r="T636"/>
      <c r="U636"/>
    </row>
    <row r="637" spans="12:21" ht="15">
      <c r="L637"/>
      <c r="M637"/>
      <c r="T637"/>
      <c r="U637"/>
    </row>
    <row r="638" spans="12:21" ht="15">
      <c r="L638"/>
      <c r="M638"/>
      <c r="T638"/>
      <c r="U638"/>
    </row>
    <row r="639" spans="12:21" ht="15">
      <c r="L639"/>
      <c r="M639"/>
      <c r="T639"/>
      <c r="U639"/>
    </row>
    <row r="640" spans="12:21" ht="15">
      <c r="L640"/>
      <c r="M640"/>
      <c r="T640"/>
      <c r="U640"/>
    </row>
    <row r="641" spans="12:21" ht="15">
      <c r="L641"/>
      <c r="M641"/>
      <c r="T641"/>
      <c r="U641"/>
    </row>
    <row r="642" spans="12:21" ht="15">
      <c r="L642"/>
      <c r="M642"/>
      <c r="T642"/>
      <c r="U642"/>
    </row>
    <row r="643" spans="12:21" ht="15">
      <c r="L643"/>
      <c r="M643"/>
      <c r="T643"/>
      <c r="U643"/>
    </row>
    <row r="644" spans="12:21" ht="15">
      <c r="L644"/>
      <c r="M644"/>
      <c r="T644"/>
      <c r="U644"/>
    </row>
    <row r="645" spans="12:21" ht="15">
      <c r="L645"/>
      <c r="M645"/>
      <c r="T645"/>
      <c r="U645"/>
    </row>
    <row r="646" spans="12:21" ht="15">
      <c r="L646"/>
      <c r="M646"/>
      <c r="T646"/>
      <c r="U646"/>
    </row>
    <row r="647" spans="12:21" ht="15">
      <c r="L647"/>
      <c r="M647"/>
      <c r="T647"/>
      <c r="U647"/>
    </row>
    <row r="648" spans="12:21" ht="15">
      <c r="L648"/>
      <c r="M648"/>
      <c r="T648"/>
      <c r="U648"/>
    </row>
    <row r="649" spans="12:21" ht="15">
      <c r="L649"/>
      <c r="M649"/>
      <c r="T649"/>
      <c r="U649"/>
    </row>
    <row r="650" spans="12:21" ht="15">
      <c r="L650"/>
      <c r="M650"/>
      <c r="T650"/>
      <c r="U650"/>
    </row>
    <row r="651" spans="12:21" ht="15">
      <c r="L651"/>
      <c r="M651"/>
      <c r="T651"/>
      <c r="U651"/>
    </row>
    <row r="652" spans="12:21" ht="15">
      <c r="L652"/>
      <c r="M652"/>
      <c r="T652"/>
      <c r="U652"/>
    </row>
    <row r="653" spans="12:21" ht="15">
      <c r="L653"/>
      <c r="M653"/>
      <c r="T653"/>
      <c r="U653"/>
    </row>
    <row r="654" spans="12:21" ht="15">
      <c r="L654"/>
      <c r="M654"/>
      <c r="T654"/>
      <c r="U654"/>
    </row>
    <row r="655" spans="12:21" ht="15">
      <c r="L655"/>
      <c r="M655"/>
      <c r="T655"/>
      <c r="U655"/>
    </row>
    <row r="656" spans="12:21" ht="15">
      <c r="L656"/>
      <c r="M656"/>
      <c r="T656"/>
      <c r="U656"/>
    </row>
    <row r="657" spans="12:21" ht="15">
      <c r="L657"/>
      <c r="M657"/>
      <c r="T657"/>
      <c r="U657"/>
    </row>
    <row r="658" spans="12:21" ht="15">
      <c r="L658"/>
      <c r="M658"/>
      <c r="T658"/>
      <c r="U658"/>
    </row>
    <row r="659" spans="12:21" ht="15">
      <c r="L659"/>
      <c r="M659"/>
      <c r="T659"/>
      <c r="U659"/>
    </row>
    <row r="660" spans="12:21" ht="15">
      <c r="L660"/>
      <c r="M660"/>
      <c r="T660"/>
      <c r="U660"/>
    </row>
    <row r="661" spans="12:21" ht="15">
      <c r="L661"/>
      <c r="M661"/>
      <c r="T661"/>
      <c r="U661"/>
    </row>
    <row r="662" spans="12:21" ht="15">
      <c r="L662"/>
      <c r="M662"/>
      <c r="T662"/>
      <c r="U662"/>
    </row>
    <row r="663" spans="12:21" ht="15">
      <c r="L663"/>
      <c r="M663"/>
      <c r="T663"/>
      <c r="U663"/>
    </row>
    <row r="664" spans="12:21" ht="15">
      <c r="L664"/>
      <c r="M664"/>
      <c r="T664"/>
      <c r="U664"/>
    </row>
    <row r="665" spans="12:21" ht="15">
      <c r="L665"/>
      <c r="M665"/>
      <c r="T665"/>
      <c r="U665"/>
    </row>
    <row r="666" spans="12:21" ht="15">
      <c r="L666"/>
      <c r="M666"/>
      <c r="T666"/>
      <c r="U666"/>
    </row>
    <row r="667" spans="12:21" ht="15">
      <c r="L667"/>
      <c r="M667"/>
      <c r="T667"/>
      <c r="U667"/>
    </row>
    <row r="668" spans="12:21" ht="15">
      <c r="L668"/>
      <c r="M668"/>
      <c r="T668"/>
      <c r="U668"/>
    </row>
    <row r="669" spans="12:21" ht="15">
      <c r="L669"/>
      <c r="M669"/>
      <c r="T669"/>
      <c r="U669"/>
    </row>
    <row r="670" spans="12:21" ht="15">
      <c r="L670"/>
      <c r="M670"/>
      <c r="T670"/>
      <c r="U670"/>
    </row>
    <row r="671" spans="12:21" ht="15">
      <c r="L671"/>
      <c r="M671"/>
      <c r="T671"/>
      <c r="U671"/>
    </row>
    <row r="672" spans="12:21" ht="15">
      <c r="L672"/>
      <c r="M672"/>
      <c r="T672"/>
      <c r="U672"/>
    </row>
    <row r="673" spans="12:21" ht="15">
      <c r="L673"/>
      <c r="M673"/>
      <c r="T673"/>
      <c r="U673"/>
    </row>
    <row r="674" spans="12:21" ht="15">
      <c r="L674"/>
      <c r="M674"/>
      <c r="T674"/>
      <c r="U674"/>
    </row>
    <row r="675" spans="12:21" ht="15">
      <c r="L675"/>
      <c r="M675"/>
      <c r="T675"/>
      <c r="U675"/>
    </row>
    <row r="676" spans="12:21" ht="15">
      <c r="L676"/>
      <c r="M676"/>
      <c r="T676"/>
      <c r="U676"/>
    </row>
    <row r="677" spans="12:21" ht="15">
      <c r="L677"/>
      <c r="M677"/>
      <c r="T677"/>
      <c r="U677"/>
    </row>
    <row r="678" spans="12:21" ht="15">
      <c r="L678"/>
      <c r="M678"/>
      <c r="T678"/>
      <c r="U678"/>
    </row>
    <row r="679" spans="12:21" ht="15">
      <c r="L679"/>
      <c r="M679"/>
      <c r="T679"/>
      <c r="U679"/>
    </row>
    <row r="680" spans="12:21" ht="15">
      <c r="L680"/>
      <c r="M680"/>
      <c r="T680"/>
      <c r="U680"/>
    </row>
    <row r="681" spans="12:21" ht="15">
      <c r="L681"/>
      <c r="M681"/>
      <c r="T681"/>
      <c r="U681"/>
    </row>
    <row r="682" spans="12:21" ht="15">
      <c r="L682"/>
      <c r="M682"/>
      <c r="T682"/>
      <c r="U682"/>
    </row>
    <row r="683" spans="12:21" ht="15">
      <c r="L683"/>
      <c r="M683"/>
      <c r="T683"/>
      <c r="U683"/>
    </row>
    <row r="684" spans="12:21" ht="15">
      <c r="L684"/>
      <c r="M684"/>
      <c r="T684"/>
      <c r="U684"/>
    </row>
    <row r="685" spans="12:21" ht="15">
      <c r="L685"/>
      <c r="M685"/>
      <c r="T685"/>
      <c r="U685"/>
    </row>
    <row r="686" spans="12:21" ht="15">
      <c r="L686"/>
      <c r="M686"/>
      <c r="T686"/>
      <c r="U686"/>
    </row>
    <row r="687" spans="12:21" ht="15">
      <c r="L687"/>
      <c r="M687"/>
      <c r="T687"/>
      <c r="U687"/>
    </row>
    <row r="688" spans="12:21" ht="15">
      <c r="L688"/>
      <c r="M688"/>
      <c r="T688"/>
      <c r="U688"/>
    </row>
    <row r="689" spans="12:21" ht="15">
      <c r="L689"/>
      <c r="M689"/>
      <c r="T689"/>
      <c r="U689"/>
    </row>
    <row r="690" spans="12:21" ht="15">
      <c r="L690"/>
      <c r="M690"/>
      <c r="T690"/>
      <c r="U690"/>
    </row>
    <row r="691" spans="12:21" ht="15">
      <c r="L691"/>
      <c r="M691"/>
      <c r="T691"/>
      <c r="U691"/>
    </row>
    <row r="692" spans="12:21" ht="15">
      <c r="L692"/>
      <c r="M692"/>
      <c r="T692"/>
      <c r="U692"/>
    </row>
    <row r="693" spans="12:21" ht="15">
      <c r="L693"/>
      <c r="M693"/>
      <c r="T693"/>
      <c r="U693"/>
    </row>
    <row r="694" spans="12:21" ht="15">
      <c r="L694"/>
      <c r="M694"/>
      <c r="T694"/>
      <c r="U694"/>
    </row>
    <row r="695" spans="12:21" ht="15">
      <c r="L695"/>
      <c r="M695"/>
      <c r="T695"/>
      <c r="U695"/>
    </row>
    <row r="696" spans="12:21" ht="15">
      <c r="L696"/>
      <c r="M696"/>
      <c r="T696"/>
      <c r="U696"/>
    </row>
    <row r="697" spans="12:21" ht="15">
      <c r="L697"/>
      <c r="M697"/>
      <c r="T697"/>
      <c r="U697"/>
    </row>
    <row r="698" spans="12:21" ht="15">
      <c r="L698"/>
      <c r="M698"/>
      <c r="T698"/>
      <c r="U698"/>
    </row>
    <row r="699" spans="12:21" ht="15">
      <c r="L699"/>
      <c r="M699"/>
      <c r="T699"/>
      <c r="U699"/>
    </row>
    <row r="700" spans="12:21" ht="15">
      <c r="L700"/>
      <c r="M700"/>
      <c r="T700"/>
      <c r="U700"/>
    </row>
    <row r="701" spans="12:21" ht="15">
      <c r="L701"/>
      <c r="M701"/>
      <c r="T701"/>
      <c r="U701"/>
    </row>
    <row r="702" spans="12:21" ht="15">
      <c r="L702"/>
      <c r="M702"/>
      <c r="T702"/>
      <c r="U702"/>
    </row>
    <row r="703" spans="12:21" ht="15">
      <c r="L703"/>
      <c r="M703"/>
      <c r="T703"/>
      <c r="U703"/>
    </row>
    <row r="704" spans="12:21" ht="15">
      <c r="L704"/>
      <c r="M704"/>
      <c r="T704"/>
      <c r="U704"/>
    </row>
    <row r="705" spans="12:21" ht="15">
      <c r="L705"/>
      <c r="M705"/>
      <c r="T705"/>
      <c r="U705"/>
    </row>
    <row r="706" spans="12:21" ht="15">
      <c r="L706"/>
      <c r="M706"/>
      <c r="T706"/>
      <c r="U706"/>
    </row>
    <row r="707" spans="12:21" ht="15">
      <c r="L707"/>
      <c r="M707"/>
      <c r="T707"/>
      <c r="U707"/>
    </row>
    <row r="708" spans="12:21" ht="15">
      <c r="L708"/>
      <c r="M708"/>
      <c r="T708"/>
      <c r="U708"/>
    </row>
    <row r="709" spans="12:21" ht="15">
      <c r="L709"/>
      <c r="M709"/>
      <c r="T709"/>
      <c r="U709"/>
    </row>
    <row r="710" spans="12:21" ht="15">
      <c r="L710"/>
      <c r="M710"/>
      <c r="T710"/>
      <c r="U710"/>
    </row>
    <row r="711" spans="12:21" ht="15">
      <c r="L711"/>
      <c r="M711"/>
      <c r="T711"/>
      <c r="U711"/>
    </row>
    <row r="712" spans="12:21" ht="15">
      <c r="L712"/>
      <c r="M712"/>
      <c r="T712"/>
      <c r="U712"/>
    </row>
    <row r="713" spans="12:21" ht="15">
      <c r="L713"/>
      <c r="M713"/>
      <c r="T713"/>
      <c r="U713"/>
    </row>
    <row r="714" spans="12:21" ht="15">
      <c r="L714"/>
      <c r="M714"/>
      <c r="T714"/>
      <c r="U714"/>
    </row>
    <row r="715" spans="12:21" ht="15">
      <c r="L715"/>
      <c r="M715"/>
      <c r="T715"/>
      <c r="U715"/>
    </row>
    <row r="716" spans="12:21" ht="15">
      <c r="L716"/>
      <c r="M716"/>
      <c r="T716"/>
      <c r="U716"/>
    </row>
    <row r="717" spans="12:21" ht="15">
      <c r="L717"/>
      <c r="M717"/>
      <c r="T717"/>
      <c r="U717"/>
    </row>
    <row r="718" spans="12:21" ht="15">
      <c r="L718"/>
      <c r="M718"/>
      <c r="T718"/>
      <c r="U718"/>
    </row>
    <row r="719" spans="12:21" ht="15">
      <c r="L719"/>
      <c r="M719"/>
      <c r="T719"/>
      <c r="U719"/>
    </row>
    <row r="720" spans="12:21" ht="15">
      <c r="L720"/>
      <c r="M720"/>
      <c r="T720"/>
      <c r="U720"/>
    </row>
    <row r="721" spans="12:21" ht="15">
      <c r="L721"/>
      <c r="M721"/>
      <c r="T721"/>
      <c r="U721"/>
    </row>
    <row r="722" spans="12:21" ht="15">
      <c r="L722"/>
      <c r="M722"/>
      <c r="T722"/>
      <c r="U722"/>
    </row>
    <row r="723" spans="12:21" ht="15">
      <c r="L723"/>
      <c r="M723"/>
      <c r="T723"/>
      <c r="U723"/>
    </row>
    <row r="724" spans="12:21" ht="15">
      <c r="L724"/>
      <c r="M724"/>
      <c r="T724"/>
      <c r="U724"/>
    </row>
    <row r="725" spans="12:21" ht="15">
      <c r="L725"/>
      <c r="M725"/>
      <c r="T725"/>
      <c r="U725"/>
    </row>
    <row r="726" spans="12:21" ht="15">
      <c r="L726"/>
      <c r="M726"/>
      <c r="T726"/>
      <c r="U726"/>
    </row>
    <row r="727" spans="12:21" ht="15">
      <c r="L727"/>
      <c r="M727"/>
      <c r="T727"/>
      <c r="U727"/>
    </row>
    <row r="728" spans="12:21" ht="15">
      <c r="L728"/>
      <c r="M728"/>
      <c r="T728"/>
      <c r="U728"/>
    </row>
    <row r="729" spans="12:21" ht="15">
      <c r="L729"/>
      <c r="M729"/>
      <c r="T729"/>
      <c r="U729"/>
    </row>
    <row r="730" spans="12:21" ht="15">
      <c r="L730"/>
      <c r="M730"/>
      <c r="T730"/>
      <c r="U730"/>
    </row>
    <row r="731" spans="12:21" ht="15">
      <c r="L731"/>
      <c r="M731"/>
      <c r="T731"/>
      <c r="U731"/>
    </row>
    <row r="732" spans="12:21" ht="15">
      <c r="L732"/>
      <c r="M732"/>
      <c r="T732"/>
      <c r="U732"/>
    </row>
    <row r="733" spans="12:21" ht="15">
      <c r="L733"/>
      <c r="M733"/>
      <c r="T733"/>
      <c r="U733"/>
    </row>
    <row r="734" spans="12:21" ht="15">
      <c r="L734"/>
      <c r="M734"/>
      <c r="T734"/>
      <c r="U734"/>
    </row>
    <row r="735" spans="12:21" ht="15">
      <c r="L735"/>
      <c r="M735"/>
      <c r="T735"/>
      <c r="U735"/>
    </row>
    <row r="736" spans="12:21" ht="15">
      <c r="L736"/>
      <c r="M736"/>
      <c r="T736"/>
      <c r="U736"/>
    </row>
    <row r="737" spans="12:21" ht="15">
      <c r="L737"/>
      <c r="M737"/>
      <c r="T737"/>
      <c r="U737"/>
    </row>
    <row r="738" spans="12:21" ht="15">
      <c r="L738"/>
      <c r="M738"/>
      <c r="T738"/>
      <c r="U738"/>
    </row>
    <row r="739" spans="12:21" ht="15">
      <c r="L739"/>
      <c r="M739"/>
      <c r="T739"/>
      <c r="U739"/>
    </row>
    <row r="740" spans="12:21" ht="15">
      <c r="L740"/>
      <c r="M740"/>
      <c r="T740"/>
      <c r="U740"/>
    </row>
    <row r="741" spans="12:21" ht="15">
      <c r="L741"/>
      <c r="M741"/>
      <c r="T741"/>
      <c r="U741"/>
    </row>
    <row r="742" spans="12:21" ht="15">
      <c r="L742"/>
      <c r="M742"/>
      <c r="T742"/>
      <c r="U742"/>
    </row>
    <row r="743" spans="12:21" ht="15">
      <c r="L743"/>
      <c r="M743"/>
      <c r="T743"/>
      <c r="U743"/>
    </row>
    <row r="744" spans="12:21" ht="15">
      <c r="L744"/>
      <c r="M744"/>
      <c r="T744"/>
      <c r="U744"/>
    </row>
    <row r="745" spans="12:21" ht="15">
      <c r="L745"/>
      <c r="M745"/>
      <c r="T745"/>
      <c r="U745"/>
    </row>
    <row r="746" spans="12:21" ht="15">
      <c r="L746"/>
      <c r="M746"/>
      <c r="T746"/>
      <c r="U746"/>
    </row>
    <row r="747" spans="12:21" ht="15">
      <c r="L747"/>
      <c r="M747"/>
      <c r="T747"/>
      <c r="U747"/>
    </row>
    <row r="748" spans="12:21" ht="15">
      <c r="L748"/>
      <c r="M748"/>
      <c r="T748"/>
      <c r="U748"/>
    </row>
    <row r="749" spans="12:21" ht="15">
      <c r="L749"/>
      <c r="M749"/>
      <c r="T749"/>
      <c r="U749"/>
    </row>
    <row r="750" spans="12:21" ht="15">
      <c r="L750"/>
      <c r="M750"/>
      <c r="T750"/>
      <c r="U750"/>
    </row>
    <row r="751" spans="12:21" ht="15">
      <c r="L751"/>
      <c r="M751"/>
      <c r="T751"/>
      <c r="U751"/>
    </row>
    <row r="752" spans="12:21" ht="15">
      <c r="L752"/>
      <c r="M752"/>
      <c r="T752"/>
      <c r="U752"/>
    </row>
    <row r="753" spans="12:21" ht="15">
      <c r="L753"/>
      <c r="M753"/>
      <c r="T753"/>
      <c r="U753"/>
    </row>
    <row r="754" spans="12:21" ht="15">
      <c r="L754"/>
      <c r="M754"/>
      <c r="T754"/>
      <c r="U754"/>
    </row>
    <row r="755" spans="12:21" ht="15">
      <c r="L755"/>
      <c r="M755"/>
      <c r="T755"/>
      <c r="U755"/>
    </row>
    <row r="756" spans="12:21" ht="15">
      <c r="L756"/>
      <c r="M756"/>
      <c r="T756"/>
      <c r="U756"/>
    </row>
    <row r="757" spans="12:21" ht="15">
      <c r="L757"/>
      <c r="M757"/>
      <c r="T757"/>
      <c r="U757"/>
    </row>
    <row r="758" spans="12:21" ht="15">
      <c r="L758"/>
      <c r="M758"/>
      <c r="T758"/>
      <c r="U758"/>
    </row>
    <row r="759" spans="12:21" ht="15">
      <c r="L759"/>
      <c r="M759"/>
      <c r="T759"/>
      <c r="U759"/>
    </row>
    <row r="760" spans="12:21" ht="15">
      <c r="L760"/>
      <c r="M760"/>
      <c r="T760"/>
      <c r="U760"/>
    </row>
    <row r="761" spans="12:21" ht="15">
      <c r="L761"/>
      <c r="M761"/>
      <c r="T761"/>
      <c r="U761"/>
    </row>
    <row r="762" spans="12:21" ht="15">
      <c r="L762"/>
      <c r="M762"/>
      <c r="T762"/>
      <c r="U762"/>
    </row>
    <row r="763" spans="12:21" ht="15">
      <c r="L763"/>
      <c r="M763"/>
      <c r="T763"/>
      <c r="U763"/>
    </row>
    <row r="764" spans="12:21" ht="15">
      <c r="L764"/>
      <c r="M764"/>
      <c r="T764"/>
      <c r="U764"/>
    </row>
    <row r="765" spans="12:21" ht="15">
      <c r="L765"/>
      <c r="M765"/>
      <c r="T765"/>
      <c r="U765"/>
    </row>
    <row r="766" spans="12:21" ht="15">
      <c r="L766"/>
      <c r="M766"/>
      <c r="T766"/>
      <c r="U766"/>
    </row>
    <row r="767" spans="12:21" ht="15">
      <c r="L767"/>
      <c r="M767"/>
      <c r="T767"/>
      <c r="U767"/>
    </row>
    <row r="768" spans="12:21" ht="15">
      <c r="L768"/>
      <c r="M768"/>
      <c r="T768"/>
      <c r="U768"/>
    </row>
    <row r="769" spans="12:21" ht="15">
      <c r="L769"/>
      <c r="M769"/>
      <c r="T769"/>
      <c r="U769"/>
    </row>
    <row r="770" spans="12:21" ht="15">
      <c r="L770"/>
      <c r="M770"/>
      <c r="T770"/>
      <c r="U770"/>
    </row>
    <row r="771" spans="12:21" ht="15">
      <c r="L771"/>
      <c r="M771"/>
      <c r="T771"/>
      <c r="U771"/>
    </row>
    <row r="772" spans="12:21" ht="15">
      <c r="L772"/>
      <c r="M772"/>
      <c r="T772"/>
      <c r="U772"/>
    </row>
    <row r="773" spans="12:21" ht="15">
      <c r="L773"/>
      <c r="M773"/>
      <c r="T773"/>
      <c r="U773"/>
    </row>
    <row r="774" spans="12:21" ht="15">
      <c r="L774"/>
      <c r="M774"/>
      <c r="T774"/>
      <c r="U774"/>
    </row>
    <row r="775" spans="12:21" ht="15">
      <c r="L775"/>
      <c r="M775"/>
      <c r="T775"/>
      <c r="U775"/>
    </row>
    <row r="776" spans="12:21" ht="15">
      <c r="L776"/>
      <c r="M776"/>
      <c r="T776"/>
      <c r="U776"/>
    </row>
    <row r="777" spans="12:21" ht="15">
      <c r="L777"/>
      <c r="M777"/>
      <c r="T777"/>
      <c r="U777"/>
    </row>
    <row r="778" spans="12:21" ht="15">
      <c r="L778"/>
      <c r="M778"/>
      <c r="T778"/>
      <c r="U778"/>
    </row>
    <row r="779" spans="12:21" ht="15">
      <c r="L779"/>
      <c r="M779"/>
      <c r="T779"/>
      <c r="U779"/>
    </row>
    <row r="780" spans="12:21" ht="15">
      <c r="L780"/>
      <c r="M780"/>
      <c r="T780"/>
      <c r="U780"/>
    </row>
    <row r="781" spans="12:21" ht="15">
      <c r="L781"/>
      <c r="M781"/>
      <c r="T781"/>
      <c r="U781"/>
    </row>
    <row r="782" spans="12:21" ht="15">
      <c r="L782"/>
      <c r="M782"/>
      <c r="T782"/>
      <c r="U782"/>
    </row>
    <row r="783" spans="12:21" ht="15">
      <c r="L783"/>
      <c r="M783"/>
      <c r="T783"/>
      <c r="U783"/>
    </row>
    <row r="784" spans="12:21" ht="15">
      <c r="L784"/>
      <c r="M784"/>
      <c r="T784"/>
      <c r="U784"/>
    </row>
    <row r="785" spans="12:21" ht="15">
      <c r="L785"/>
      <c r="M785"/>
      <c r="T785"/>
      <c r="U785"/>
    </row>
    <row r="786" spans="12:21" ht="15">
      <c r="L786"/>
      <c r="M786"/>
      <c r="T786"/>
      <c r="U786"/>
    </row>
    <row r="787" spans="12:21" ht="15">
      <c r="L787"/>
      <c r="M787"/>
      <c r="T787"/>
      <c r="U787"/>
    </row>
    <row r="788" spans="12:21" ht="15">
      <c r="L788"/>
      <c r="M788"/>
      <c r="T788"/>
      <c r="U788"/>
    </row>
    <row r="789" spans="12:21" ht="15">
      <c r="L789"/>
      <c r="M789"/>
      <c r="T789"/>
      <c r="U789"/>
    </row>
    <row r="790" spans="12:21" ht="15">
      <c r="L790"/>
      <c r="M790"/>
      <c r="T790"/>
      <c r="U790"/>
    </row>
    <row r="791" spans="12:21" ht="15">
      <c r="L791"/>
      <c r="M791"/>
      <c r="T791"/>
      <c r="U791"/>
    </row>
    <row r="792" spans="12:21" ht="15">
      <c r="L792"/>
      <c r="M792"/>
      <c r="T792"/>
      <c r="U792"/>
    </row>
    <row r="793" spans="12:21" ht="15">
      <c r="L793"/>
      <c r="M793"/>
      <c r="T793"/>
      <c r="U793"/>
    </row>
    <row r="794" spans="12:21" ht="15">
      <c r="L794"/>
      <c r="M794"/>
      <c r="T794"/>
      <c r="U794"/>
    </row>
    <row r="795" spans="12:21" ht="15">
      <c r="L795"/>
      <c r="M795"/>
      <c r="T795"/>
      <c r="U795"/>
    </row>
    <row r="796" spans="12:21" ht="15">
      <c r="L796"/>
      <c r="M796"/>
      <c r="T796"/>
      <c r="U796"/>
    </row>
    <row r="797" spans="12:21" ht="15">
      <c r="L797"/>
      <c r="M797"/>
      <c r="T797"/>
      <c r="U797"/>
    </row>
    <row r="798" spans="12:21" ht="15">
      <c r="L798"/>
      <c r="M798"/>
      <c r="T798"/>
      <c r="U798"/>
    </row>
    <row r="799" spans="12:21" ht="15">
      <c r="L799"/>
      <c r="M799"/>
      <c r="T799"/>
      <c r="U799"/>
    </row>
    <row r="800" spans="12:21" ht="15">
      <c r="L800"/>
      <c r="M800"/>
      <c r="T800"/>
      <c r="U800"/>
    </row>
    <row r="801" spans="12:21" ht="15">
      <c r="L801"/>
      <c r="M801"/>
      <c r="T801"/>
      <c r="U801"/>
    </row>
    <row r="802" spans="12:21" ht="15">
      <c r="L802"/>
      <c r="M802"/>
      <c r="T802"/>
      <c r="U802"/>
    </row>
    <row r="803" spans="12:21" ht="15">
      <c r="L803"/>
      <c r="M803"/>
      <c r="T803"/>
      <c r="U803"/>
    </row>
    <row r="804" spans="12:21" ht="15">
      <c r="L804"/>
      <c r="M804"/>
      <c r="T804"/>
      <c r="U804"/>
    </row>
    <row r="805" spans="12:21" ht="15">
      <c r="L805"/>
      <c r="M805"/>
      <c r="T805"/>
      <c r="U805"/>
    </row>
    <row r="806" spans="12:21" ht="15">
      <c r="L806"/>
      <c r="M806"/>
      <c r="T806"/>
      <c r="U806"/>
    </row>
    <row r="807" spans="12:21" ht="15">
      <c r="L807"/>
      <c r="M807"/>
      <c r="T807"/>
      <c r="U807"/>
    </row>
    <row r="808" spans="12:21" ht="15">
      <c r="L808"/>
      <c r="M808"/>
      <c r="T808"/>
      <c r="U808"/>
    </row>
    <row r="809" spans="12:21" ht="15">
      <c r="L809"/>
      <c r="M809"/>
      <c r="T809"/>
      <c r="U809"/>
    </row>
    <row r="810" spans="12:21" ht="15">
      <c r="L810"/>
      <c r="M810"/>
      <c r="T810"/>
      <c r="U810"/>
    </row>
    <row r="811" spans="12:21" ht="15">
      <c r="L811"/>
      <c r="M811"/>
      <c r="T811"/>
      <c r="U811"/>
    </row>
    <row r="812" spans="12:21" ht="15">
      <c r="L812"/>
      <c r="M812"/>
      <c r="T812"/>
      <c r="U812"/>
    </row>
    <row r="813" spans="12:21" ht="15">
      <c r="L813"/>
      <c r="M813"/>
      <c r="T813"/>
      <c r="U813"/>
    </row>
    <row r="814" spans="12:21" ht="15">
      <c r="L814"/>
      <c r="M814"/>
      <c r="T814"/>
      <c r="U814"/>
    </row>
    <row r="815" spans="12:21" ht="15">
      <c r="L815"/>
      <c r="M815"/>
      <c r="T815"/>
      <c r="U815"/>
    </row>
    <row r="816" spans="12:21" ht="15">
      <c r="L816"/>
      <c r="M816"/>
      <c r="T816"/>
      <c r="U816"/>
    </row>
    <row r="817" spans="12:21" ht="15">
      <c r="L817"/>
      <c r="M817"/>
      <c r="T817"/>
      <c r="U817"/>
    </row>
    <row r="818" spans="12:21" ht="15">
      <c r="L818"/>
      <c r="M818"/>
      <c r="T818"/>
      <c r="U818"/>
    </row>
    <row r="819" spans="12:21" ht="15">
      <c r="L819"/>
      <c r="M819"/>
      <c r="T819"/>
      <c r="U819"/>
    </row>
    <row r="820" spans="12:21" ht="15">
      <c r="L820"/>
      <c r="M820"/>
      <c r="T820"/>
      <c r="U820"/>
    </row>
    <row r="821" spans="12:21" ht="15">
      <c r="L821"/>
      <c r="M821"/>
      <c r="T821"/>
      <c r="U821"/>
    </row>
    <row r="822" spans="12:21" ht="15">
      <c r="L822"/>
      <c r="M822"/>
      <c r="T822"/>
      <c r="U822"/>
    </row>
    <row r="823" spans="12:21" ht="15">
      <c r="L823"/>
      <c r="M823"/>
      <c r="T823"/>
      <c r="U823"/>
    </row>
    <row r="824" spans="12:21" ht="15">
      <c r="L824"/>
      <c r="M824"/>
      <c r="T824"/>
      <c r="U824"/>
    </row>
    <row r="825" spans="12:21" ht="15">
      <c r="L825"/>
      <c r="M825"/>
      <c r="T825"/>
      <c r="U825"/>
    </row>
    <row r="826" spans="12:21" ht="15">
      <c r="L826"/>
      <c r="M826"/>
      <c r="T826"/>
      <c r="U826"/>
    </row>
    <row r="827" spans="12:21" ht="15">
      <c r="L827"/>
      <c r="M827"/>
      <c r="T827"/>
      <c r="U827"/>
    </row>
    <row r="828" spans="12:21" ht="15">
      <c r="L828"/>
      <c r="M828"/>
      <c r="T828"/>
      <c r="U828"/>
    </row>
    <row r="829" spans="12:21" ht="15">
      <c r="L829"/>
      <c r="M829"/>
      <c r="T829"/>
      <c r="U829"/>
    </row>
    <row r="830" spans="12:21" ht="15">
      <c r="L830"/>
      <c r="M830"/>
      <c r="T830"/>
      <c r="U830"/>
    </row>
    <row r="831" spans="12:21" ht="15">
      <c r="L831"/>
      <c r="M831"/>
      <c r="T831"/>
      <c r="U831"/>
    </row>
    <row r="832" spans="12:21" ht="15">
      <c r="L832"/>
      <c r="M832"/>
      <c r="T832"/>
      <c r="U832"/>
    </row>
    <row r="833" spans="12:21" ht="15">
      <c r="L833"/>
      <c r="M833"/>
      <c r="T833"/>
      <c r="U833"/>
    </row>
    <row r="834" spans="12:21" ht="15">
      <c r="L834"/>
      <c r="M834"/>
      <c r="T834"/>
      <c r="U834"/>
    </row>
    <row r="835" spans="12:21" ht="15">
      <c r="L835"/>
      <c r="M835"/>
      <c r="T835"/>
      <c r="U835"/>
    </row>
    <row r="836" spans="12:21" ht="15">
      <c r="L836"/>
      <c r="M836"/>
      <c r="T836"/>
      <c r="U836"/>
    </row>
    <row r="837" spans="12:21" ht="15">
      <c r="L837"/>
      <c r="M837"/>
      <c r="T837"/>
      <c r="U837"/>
    </row>
    <row r="838" spans="12:21" ht="15">
      <c r="L838"/>
      <c r="M838"/>
      <c r="T838"/>
      <c r="U838"/>
    </row>
    <row r="839" spans="12:21" ht="15">
      <c r="L839"/>
      <c r="M839"/>
      <c r="T839"/>
      <c r="U839"/>
    </row>
    <row r="840" spans="12:21" ht="15">
      <c r="L840"/>
      <c r="M840"/>
      <c r="T840"/>
      <c r="U840"/>
    </row>
    <row r="841" spans="12:21" ht="15">
      <c r="L841"/>
      <c r="M841"/>
      <c r="T841"/>
      <c r="U841"/>
    </row>
    <row r="842" spans="12:21" ht="15">
      <c r="L842"/>
      <c r="M842"/>
      <c r="T842"/>
      <c r="U842"/>
    </row>
    <row r="843" spans="12:21" ht="15">
      <c r="L843"/>
      <c r="M843"/>
      <c r="T843"/>
      <c r="U843"/>
    </row>
    <row r="844" spans="12:21" ht="15">
      <c r="L844"/>
      <c r="M844"/>
      <c r="T844"/>
      <c r="U844"/>
    </row>
    <row r="845" spans="12:21" ht="15">
      <c r="L845"/>
      <c r="M845"/>
      <c r="T845"/>
      <c r="U845"/>
    </row>
    <row r="846" spans="12:21" ht="15">
      <c r="L846"/>
      <c r="M846"/>
      <c r="T846"/>
      <c r="U846"/>
    </row>
    <row r="847" spans="12:21" ht="15">
      <c r="L847"/>
      <c r="M847"/>
      <c r="T847"/>
      <c r="U847"/>
    </row>
    <row r="848" spans="12:21" ht="15">
      <c r="L848"/>
      <c r="M848"/>
      <c r="T848"/>
      <c r="U848"/>
    </row>
    <row r="849" spans="12:21" ht="15">
      <c r="L849"/>
      <c r="M849"/>
      <c r="T849"/>
      <c r="U849"/>
    </row>
    <row r="850" spans="12:21" ht="15">
      <c r="L850"/>
      <c r="M850"/>
      <c r="T850"/>
      <c r="U850"/>
    </row>
    <row r="851" spans="12:21" ht="15">
      <c r="L851"/>
      <c r="M851"/>
      <c r="T851"/>
      <c r="U851"/>
    </row>
    <row r="852" spans="12:21" ht="15">
      <c r="L852"/>
      <c r="M852"/>
      <c r="T852"/>
      <c r="U852"/>
    </row>
    <row r="853" spans="12:21" ht="15">
      <c r="L853"/>
      <c r="M853"/>
      <c r="T853"/>
      <c r="U853"/>
    </row>
    <row r="854" spans="12:21" ht="15">
      <c r="L854"/>
      <c r="M854"/>
      <c r="T854"/>
      <c r="U854"/>
    </row>
    <row r="855" spans="12:21" ht="15">
      <c r="L855"/>
      <c r="M855"/>
      <c r="T855"/>
      <c r="U855"/>
    </row>
    <row r="856" spans="12:21" ht="15">
      <c r="L856"/>
      <c r="M856"/>
      <c r="T856"/>
      <c r="U856"/>
    </row>
    <row r="857" spans="12:21" ht="15">
      <c r="L857"/>
      <c r="M857"/>
      <c r="T857"/>
      <c r="U857"/>
    </row>
    <row r="858" spans="12:21" ht="15">
      <c r="L858"/>
      <c r="M858"/>
      <c r="T858"/>
      <c r="U858"/>
    </row>
    <row r="859" spans="12:21" ht="15">
      <c r="L859"/>
      <c r="M859"/>
      <c r="T859"/>
      <c r="U859"/>
    </row>
    <row r="860" spans="12:21" ht="15">
      <c r="L860"/>
      <c r="M860"/>
      <c r="T860"/>
      <c r="U860"/>
    </row>
    <row r="861" spans="12:21" ht="15">
      <c r="L861"/>
      <c r="M861"/>
      <c r="T861"/>
      <c r="U861"/>
    </row>
    <row r="862" spans="12:21" ht="15">
      <c r="L862"/>
      <c r="M862"/>
      <c r="T862"/>
      <c r="U862"/>
    </row>
    <row r="863" spans="12:21" ht="15">
      <c r="L863"/>
      <c r="M863"/>
      <c r="T863"/>
      <c r="U863"/>
    </row>
    <row r="864" spans="12:21" ht="15">
      <c r="L864"/>
      <c r="M864"/>
      <c r="T864"/>
      <c r="U864"/>
    </row>
    <row r="865" spans="12:21" ht="15">
      <c r="L865"/>
      <c r="M865"/>
      <c r="T865"/>
      <c r="U865"/>
    </row>
    <row r="866" spans="12:21" ht="15">
      <c r="L866"/>
      <c r="M866"/>
      <c r="T866"/>
      <c r="U866"/>
    </row>
    <row r="867" spans="12:21" ht="15">
      <c r="L867"/>
      <c r="M867"/>
      <c r="T867"/>
      <c r="U867"/>
    </row>
    <row r="868" spans="12:21" ht="15">
      <c r="L868"/>
      <c r="M868"/>
      <c r="T868"/>
      <c r="U868"/>
    </row>
    <row r="869" spans="12:21" ht="15">
      <c r="L869"/>
      <c r="M869"/>
      <c r="T869"/>
      <c r="U869"/>
    </row>
    <row r="870" spans="12:21" ht="15">
      <c r="L870"/>
      <c r="M870"/>
      <c r="T870"/>
      <c r="U870"/>
    </row>
    <row r="871" spans="12:21" ht="15">
      <c r="L871"/>
      <c r="M871"/>
      <c r="T871"/>
      <c r="U871"/>
    </row>
    <row r="872" spans="12:21" ht="15">
      <c r="L872"/>
      <c r="M872"/>
      <c r="T872"/>
      <c r="U872"/>
    </row>
    <row r="873" spans="12:21" ht="15">
      <c r="L873"/>
      <c r="M873"/>
      <c r="T873"/>
      <c r="U873"/>
    </row>
    <row r="874" spans="12:21" ht="15">
      <c r="L874"/>
      <c r="M874"/>
      <c r="T874"/>
      <c r="U874"/>
    </row>
    <row r="875" spans="12:21" ht="15">
      <c r="L875"/>
      <c r="M875"/>
      <c r="T875"/>
      <c r="U875"/>
    </row>
    <row r="876" spans="12:21" ht="15">
      <c r="L876"/>
      <c r="M876"/>
      <c r="T876"/>
      <c r="U876"/>
    </row>
    <row r="877" spans="12:21" ht="15">
      <c r="L877"/>
      <c r="M877"/>
      <c r="T877"/>
      <c r="U877"/>
    </row>
    <row r="878" spans="12:21" ht="15">
      <c r="L878"/>
      <c r="M878"/>
      <c r="T878"/>
      <c r="U878"/>
    </row>
    <row r="879" spans="12:21" ht="15">
      <c r="L879"/>
      <c r="M879"/>
      <c r="T879"/>
      <c r="U879"/>
    </row>
    <row r="880" spans="12:21" ht="15">
      <c r="L880"/>
      <c r="M880"/>
      <c r="T880"/>
      <c r="U880"/>
    </row>
    <row r="881" spans="12:21" ht="15">
      <c r="L881"/>
      <c r="M881"/>
      <c r="T881"/>
      <c r="U881"/>
    </row>
    <row r="882" spans="12:21" ht="15">
      <c r="L882"/>
      <c r="M882"/>
      <c r="T882"/>
      <c r="U882"/>
    </row>
    <row r="883" spans="12:21" ht="15">
      <c r="L883"/>
      <c r="M883"/>
      <c r="T883"/>
      <c r="U883"/>
    </row>
    <row r="884" spans="12:21" ht="15">
      <c r="L884"/>
      <c r="M884"/>
      <c r="T884"/>
      <c r="U884"/>
    </row>
    <row r="885" spans="12:21" ht="15">
      <c r="L885"/>
      <c r="M885"/>
      <c r="T885"/>
      <c r="U885"/>
    </row>
    <row r="886" spans="12:21" ht="15">
      <c r="L886"/>
      <c r="M886"/>
      <c r="T886"/>
      <c r="U886"/>
    </row>
    <row r="887" spans="12:21" ht="15">
      <c r="L887"/>
      <c r="M887"/>
      <c r="T887"/>
      <c r="U887"/>
    </row>
    <row r="888" spans="12:21" ht="15">
      <c r="L888"/>
      <c r="M888"/>
      <c r="T888"/>
      <c r="U888"/>
    </row>
    <row r="889" spans="12:21" ht="15">
      <c r="L889"/>
      <c r="M889"/>
      <c r="T889"/>
      <c r="U889"/>
    </row>
    <row r="890" spans="12:21" ht="15">
      <c r="L890"/>
      <c r="M890"/>
      <c r="T890"/>
      <c r="U890"/>
    </row>
    <row r="891" spans="12:21" ht="15">
      <c r="L891"/>
      <c r="M891"/>
      <c r="T891"/>
      <c r="U891"/>
    </row>
    <row r="892" spans="12:21" ht="15">
      <c r="L892"/>
      <c r="M892"/>
      <c r="T892"/>
      <c r="U892"/>
    </row>
    <row r="893" spans="12:21" ht="15">
      <c r="L893"/>
      <c r="M893"/>
      <c r="T893"/>
      <c r="U893"/>
    </row>
    <row r="894" spans="12:21" ht="15">
      <c r="L894"/>
      <c r="M894"/>
      <c r="T894"/>
      <c r="U894"/>
    </row>
    <row r="895" spans="12:21" ht="15">
      <c r="L895"/>
      <c r="M895"/>
      <c r="T895"/>
      <c r="U895"/>
    </row>
    <row r="896" spans="12:21" ht="15">
      <c r="L896"/>
      <c r="M896"/>
      <c r="T896"/>
      <c r="U896"/>
    </row>
    <row r="897" spans="12:21" ht="15">
      <c r="L897"/>
      <c r="M897"/>
      <c r="T897"/>
      <c r="U897"/>
    </row>
    <row r="898" spans="12:21" ht="15">
      <c r="L898"/>
      <c r="M898"/>
      <c r="T898"/>
      <c r="U898"/>
    </row>
    <row r="899" spans="12:21" ht="15">
      <c r="L899"/>
      <c r="M899"/>
      <c r="T899"/>
      <c r="U899"/>
    </row>
    <row r="900" spans="12:21" ht="15">
      <c r="L900"/>
      <c r="M900"/>
      <c r="T900"/>
      <c r="U900"/>
    </row>
    <row r="901" spans="12:21" ht="15">
      <c r="L901"/>
      <c r="M901"/>
      <c r="T901"/>
      <c r="U901"/>
    </row>
    <row r="902" spans="12:21" ht="15">
      <c r="L902"/>
      <c r="M902"/>
      <c r="T902"/>
      <c r="U902"/>
    </row>
    <row r="903" spans="12:21" ht="15">
      <c r="L903"/>
      <c r="M903"/>
      <c r="T903"/>
      <c r="U903"/>
    </row>
    <row r="904" spans="12:21" ht="15">
      <c r="L904"/>
      <c r="M904"/>
      <c r="T904"/>
      <c r="U904"/>
    </row>
    <row r="905" spans="12:21" ht="15">
      <c r="L905"/>
      <c r="M905"/>
      <c r="T905"/>
      <c r="U905"/>
    </row>
    <row r="906" spans="12:21" ht="15">
      <c r="L906"/>
      <c r="M906"/>
      <c r="T906"/>
      <c r="U906"/>
    </row>
    <row r="907" spans="12:21" ht="15">
      <c r="L907"/>
      <c r="M907"/>
      <c r="T907"/>
      <c r="U907"/>
    </row>
    <row r="908" spans="12:21" ht="15">
      <c r="L908"/>
      <c r="M908"/>
      <c r="T908"/>
      <c r="U908"/>
    </row>
    <row r="909" spans="12:21" ht="15">
      <c r="L909"/>
      <c r="M909"/>
      <c r="T909"/>
      <c r="U909"/>
    </row>
    <row r="910" spans="12:21" ht="15">
      <c r="L910"/>
      <c r="M910"/>
      <c r="T910"/>
      <c r="U910"/>
    </row>
    <row r="911" spans="12:21" ht="15">
      <c r="L911"/>
      <c r="M911"/>
      <c r="T911"/>
      <c r="U911"/>
    </row>
    <row r="912" spans="12:21" ht="15">
      <c r="L912"/>
      <c r="M912"/>
      <c r="T912"/>
      <c r="U912"/>
    </row>
    <row r="913" spans="12:21" ht="15">
      <c r="L913"/>
      <c r="M913"/>
      <c r="T913"/>
      <c r="U913"/>
    </row>
    <row r="914" spans="12:21" ht="15">
      <c r="L914"/>
      <c r="M914"/>
      <c r="T914"/>
      <c r="U914"/>
    </row>
    <row r="915" spans="12:21" ht="15">
      <c r="L915"/>
      <c r="M915"/>
      <c r="T915"/>
      <c r="U915"/>
    </row>
    <row r="916" spans="12:21" ht="15">
      <c r="L916"/>
      <c r="M916"/>
      <c r="T916"/>
      <c r="U916"/>
    </row>
    <row r="917" spans="12:21" ht="15">
      <c r="L917"/>
      <c r="M917"/>
      <c r="T917"/>
      <c r="U917"/>
    </row>
    <row r="918" spans="12:21" ht="15">
      <c r="L918"/>
      <c r="M918"/>
      <c r="T918"/>
      <c r="U918"/>
    </row>
    <row r="919" spans="12:21" ht="15">
      <c r="L919"/>
      <c r="M919"/>
      <c r="T919"/>
      <c r="U919"/>
    </row>
    <row r="920" spans="12:21" ht="15">
      <c r="L920"/>
      <c r="M920"/>
      <c r="T920"/>
      <c r="U920"/>
    </row>
    <row r="921" spans="12:21" ht="15">
      <c r="L921"/>
      <c r="M921"/>
      <c r="T921"/>
      <c r="U921"/>
    </row>
    <row r="922" spans="12:21" ht="15">
      <c r="L922"/>
      <c r="M922"/>
      <c r="T922"/>
      <c r="U922"/>
    </row>
    <row r="923" spans="12:21" ht="15">
      <c r="L923"/>
      <c r="M923"/>
      <c r="T923"/>
      <c r="U923"/>
    </row>
    <row r="924" spans="12:21" ht="15">
      <c r="L924"/>
      <c r="M924"/>
      <c r="T924"/>
      <c r="U924"/>
    </row>
    <row r="925" spans="12:21" ht="15">
      <c r="L925"/>
      <c r="M925"/>
      <c r="T925"/>
      <c r="U925"/>
    </row>
    <row r="926" spans="12:21" ht="15">
      <c r="L926"/>
      <c r="M926"/>
      <c r="T926"/>
      <c r="U926"/>
    </row>
    <row r="927" spans="12:21" ht="15">
      <c r="L927"/>
      <c r="M927"/>
      <c r="T927"/>
      <c r="U927"/>
    </row>
    <row r="928" spans="12:21" ht="15">
      <c r="L928"/>
      <c r="M928"/>
      <c r="T928"/>
      <c r="U928"/>
    </row>
    <row r="929" spans="12:21" ht="15">
      <c r="L929"/>
      <c r="M929"/>
      <c r="T929"/>
      <c r="U929"/>
    </row>
    <row r="930" spans="12:21" ht="15">
      <c r="L930"/>
      <c r="M930"/>
      <c r="T930"/>
      <c r="U930"/>
    </row>
    <row r="931" spans="12:21" ht="15">
      <c r="L931"/>
      <c r="M931"/>
      <c r="T931"/>
      <c r="U931"/>
    </row>
    <row r="932" spans="12:21" ht="15">
      <c r="L932"/>
      <c r="M932"/>
      <c r="T932"/>
      <c r="U932"/>
    </row>
    <row r="933" spans="12:21" ht="15">
      <c r="L933"/>
      <c r="M933"/>
      <c r="T933"/>
      <c r="U933"/>
    </row>
    <row r="934" spans="12:21" ht="15">
      <c r="L934"/>
      <c r="M934"/>
      <c r="T934"/>
      <c r="U934"/>
    </row>
    <row r="935" spans="12:21" ht="15">
      <c r="L935"/>
      <c r="M935"/>
      <c r="T935"/>
      <c r="U935"/>
    </row>
    <row r="936" spans="12:21" ht="15">
      <c r="L936"/>
      <c r="M936"/>
      <c r="T936"/>
      <c r="U936"/>
    </row>
    <row r="937" spans="12:21" ht="15">
      <c r="L937"/>
      <c r="M937"/>
      <c r="T937"/>
      <c r="U937"/>
    </row>
    <row r="938" spans="12:21" ht="15">
      <c r="L938"/>
      <c r="M938"/>
      <c r="T938"/>
      <c r="U938"/>
    </row>
    <row r="939" spans="12:21" ht="15">
      <c r="L939"/>
      <c r="M939"/>
      <c r="T939"/>
      <c r="U939"/>
    </row>
    <row r="940" spans="12:21" ht="15">
      <c r="L940"/>
      <c r="M940"/>
      <c r="T940"/>
      <c r="U940"/>
    </row>
    <row r="941" spans="12:21" ht="15">
      <c r="L941"/>
      <c r="M941"/>
      <c r="T941"/>
      <c r="U941"/>
    </row>
    <row r="942" spans="12:21" ht="15">
      <c r="L942"/>
      <c r="M942"/>
      <c r="T942"/>
      <c r="U942"/>
    </row>
    <row r="943" spans="12:21" ht="15">
      <c r="L943"/>
      <c r="M943"/>
      <c r="T943"/>
      <c r="U943"/>
    </row>
    <row r="944" spans="12:21" ht="15">
      <c r="L944"/>
      <c r="M944"/>
      <c r="T944"/>
      <c r="U944"/>
    </row>
    <row r="945" spans="12:21" ht="15">
      <c r="L945"/>
      <c r="M945"/>
      <c r="T945"/>
      <c r="U945"/>
    </row>
    <row r="946" spans="12:21" ht="15">
      <c r="L946"/>
      <c r="M946"/>
      <c r="T946"/>
      <c r="U946"/>
    </row>
    <row r="947" spans="12:21" ht="15">
      <c r="L947"/>
      <c r="M947"/>
      <c r="T947"/>
      <c r="U947"/>
    </row>
    <row r="948" spans="12:21" ht="15">
      <c r="L948"/>
      <c r="M948"/>
      <c r="T948"/>
      <c r="U948"/>
    </row>
    <row r="949" spans="12:21" ht="15">
      <c r="L949"/>
      <c r="M949"/>
      <c r="T949"/>
      <c r="U949"/>
    </row>
    <row r="950" spans="12:21" ht="15">
      <c r="L950"/>
      <c r="M950"/>
      <c r="T950"/>
      <c r="U950"/>
    </row>
    <row r="951" spans="12:21" ht="15">
      <c r="L951"/>
      <c r="M951"/>
      <c r="T951"/>
      <c r="U951"/>
    </row>
    <row r="952" spans="12:21" ht="15">
      <c r="L952"/>
      <c r="M952"/>
      <c r="T952"/>
      <c r="U952"/>
    </row>
    <row r="953" spans="12:21" ht="15">
      <c r="L953"/>
      <c r="M953"/>
      <c r="T953"/>
      <c r="U953"/>
    </row>
    <row r="954" spans="12:21" ht="15">
      <c r="L954"/>
      <c r="M954"/>
      <c r="T954"/>
      <c r="U954"/>
    </row>
    <row r="955" spans="12:21" ht="15">
      <c r="L955"/>
      <c r="M955"/>
      <c r="T955"/>
      <c r="U955"/>
    </row>
    <row r="956" spans="12:21" ht="15">
      <c r="L956"/>
      <c r="M956"/>
      <c r="T956"/>
      <c r="U956"/>
    </row>
    <row r="957" spans="12:21" ht="15">
      <c r="L957"/>
      <c r="M957"/>
      <c r="T957"/>
      <c r="U957"/>
    </row>
    <row r="958" spans="12:21" ht="15">
      <c r="L958"/>
      <c r="M958"/>
      <c r="T958"/>
      <c r="U958"/>
    </row>
    <row r="959" spans="12:21" ht="15">
      <c r="L959"/>
      <c r="M959"/>
      <c r="T959"/>
      <c r="U959"/>
    </row>
    <row r="960" spans="12:21" ht="15">
      <c r="L960"/>
      <c r="M960"/>
      <c r="T960"/>
      <c r="U960"/>
    </row>
    <row r="961" spans="12:21" ht="15">
      <c r="L961"/>
      <c r="M961"/>
      <c r="T961"/>
      <c r="U961"/>
    </row>
    <row r="962" spans="12:21" ht="15">
      <c r="L962"/>
      <c r="M962"/>
      <c r="T962"/>
      <c r="U962"/>
    </row>
    <row r="963" spans="12:21" ht="15">
      <c r="L963"/>
      <c r="M963"/>
      <c r="T963"/>
      <c r="U963"/>
    </row>
    <row r="964" spans="12:21" ht="15">
      <c r="L964"/>
      <c r="M964"/>
      <c r="T964"/>
      <c r="U964"/>
    </row>
    <row r="965" spans="12:21" ht="15">
      <c r="L965"/>
      <c r="M965"/>
      <c r="T965"/>
      <c r="U965"/>
    </row>
    <row r="966" spans="12:21" ht="15">
      <c r="L966"/>
      <c r="M966"/>
      <c r="T966"/>
      <c r="U966"/>
    </row>
    <row r="967" spans="12:21" ht="15">
      <c r="L967"/>
      <c r="M967"/>
      <c r="T967"/>
      <c r="U967"/>
    </row>
    <row r="968" spans="12:21" ht="15">
      <c r="L968"/>
      <c r="M968"/>
      <c r="T968"/>
      <c r="U968"/>
    </row>
    <row r="969" spans="12:21" ht="15">
      <c r="L969"/>
      <c r="M969"/>
      <c r="T969"/>
      <c r="U969"/>
    </row>
    <row r="970" spans="12:21" ht="15">
      <c r="L970"/>
      <c r="M970"/>
      <c r="T970"/>
      <c r="U970"/>
    </row>
    <row r="971" spans="12:21" ht="15">
      <c r="L971"/>
      <c r="M971"/>
      <c r="T971"/>
      <c r="U971"/>
    </row>
    <row r="972" spans="12:21" ht="15">
      <c r="L972"/>
      <c r="M972"/>
      <c r="T972"/>
      <c r="U972"/>
    </row>
    <row r="973" spans="12:21" ht="15">
      <c r="L973"/>
      <c r="M973"/>
      <c r="T973"/>
      <c r="U973"/>
    </row>
    <row r="974" spans="12:21" ht="15">
      <c r="L974"/>
      <c r="M974"/>
      <c r="T974"/>
      <c r="U974"/>
    </row>
    <row r="975" spans="12:21" ht="15">
      <c r="L975"/>
      <c r="M975"/>
      <c r="T975"/>
      <c r="U975"/>
    </row>
    <row r="976" spans="12:21" ht="15">
      <c r="L976"/>
      <c r="M976"/>
      <c r="T976"/>
      <c r="U976"/>
    </row>
    <row r="977" spans="12:21" ht="15">
      <c r="L977"/>
      <c r="M977"/>
      <c r="T977"/>
      <c r="U977"/>
    </row>
    <row r="978" spans="12:21" ht="15">
      <c r="L978"/>
      <c r="M978"/>
      <c r="T978"/>
      <c r="U978"/>
    </row>
    <row r="979" spans="12:21" ht="15">
      <c r="L979"/>
      <c r="M979"/>
      <c r="T979"/>
      <c r="U979"/>
    </row>
    <row r="980" spans="12:21" ht="15">
      <c r="L980"/>
      <c r="M980"/>
      <c r="T980"/>
      <c r="U980"/>
    </row>
    <row r="981" spans="12:21" ht="15">
      <c r="L981"/>
      <c r="M981"/>
      <c r="T981"/>
      <c r="U981"/>
    </row>
    <row r="982" spans="12:21" ht="15">
      <c r="L982"/>
      <c r="M982"/>
      <c r="T982"/>
      <c r="U982"/>
    </row>
    <row r="983" spans="12:21" ht="15">
      <c r="L983"/>
      <c r="M983"/>
      <c r="T983"/>
      <c r="U983"/>
    </row>
    <row r="984" spans="12:21" ht="15">
      <c r="L984"/>
      <c r="M984"/>
      <c r="T984"/>
      <c r="U984"/>
    </row>
    <row r="985" spans="12:21" ht="15">
      <c r="L985"/>
      <c r="M985"/>
      <c r="T985"/>
      <c r="U985"/>
    </row>
    <row r="986" spans="12:21" ht="15">
      <c r="L986"/>
      <c r="M986"/>
      <c r="T986"/>
      <c r="U986"/>
    </row>
    <row r="987" spans="12:21" ht="15">
      <c r="L987"/>
      <c r="M987"/>
      <c r="T987"/>
      <c r="U987"/>
    </row>
    <row r="988" spans="12:21" ht="15">
      <c r="L988"/>
      <c r="M988"/>
      <c r="T988"/>
      <c r="U988"/>
    </row>
    <row r="989" spans="12:21" ht="15">
      <c r="L989"/>
      <c r="M989"/>
      <c r="T989"/>
      <c r="U989"/>
    </row>
    <row r="990" spans="12:21" ht="15">
      <c r="L990"/>
      <c r="M990"/>
      <c r="T990"/>
      <c r="U990"/>
    </row>
    <row r="991" spans="12:21" ht="15">
      <c r="L991"/>
      <c r="M991"/>
      <c r="T991"/>
      <c r="U991"/>
    </row>
    <row r="992" spans="12:21" ht="15">
      <c r="L992"/>
      <c r="M992"/>
      <c r="T992"/>
      <c r="U992"/>
    </row>
    <row r="993" spans="12:21" ht="15">
      <c r="L993"/>
      <c r="M993"/>
      <c r="T993"/>
      <c r="U993"/>
    </row>
    <row r="994" spans="12:21" ht="15">
      <c r="L994"/>
      <c r="M994"/>
      <c r="T994"/>
      <c r="U994"/>
    </row>
    <row r="995" spans="12:21" ht="15">
      <c r="L995"/>
      <c r="M995"/>
      <c r="T995"/>
      <c r="U995"/>
    </row>
    <row r="996" spans="12:21" ht="15">
      <c r="L996"/>
      <c r="M996"/>
      <c r="T996"/>
      <c r="U996"/>
    </row>
    <row r="997" spans="12:21" ht="15">
      <c r="L997"/>
      <c r="M997"/>
      <c r="T997"/>
      <c r="U997"/>
    </row>
    <row r="998" spans="12:21" ht="15">
      <c r="L998"/>
      <c r="M998"/>
      <c r="T998"/>
      <c r="U998"/>
    </row>
    <row r="999" spans="12:21" ht="15">
      <c r="L999"/>
      <c r="M999"/>
      <c r="T999"/>
      <c r="U999"/>
    </row>
    <row r="1000" spans="12:21" ht="15">
      <c r="L1000"/>
      <c r="M1000"/>
      <c r="T1000"/>
      <c r="U1000"/>
    </row>
    <row r="1001" spans="12:21" ht="15">
      <c r="L1001"/>
      <c r="M1001"/>
      <c r="T1001"/>
      <c r="U1001"/>
    </row>
    <row r="1002" spans="12:21" ht="15">
      <c r="L1002"/>
      <c r="M1002"/>
      <c r="T1002"/>
      <c r="U1002"/>
    </row>
    <row r="1003" spans="12:21" ht="15">
      <c r="L1003"/>
      <c r="M1003"/>
      <c r="T1003"/>
      <c r="U1003"/>
    </row>
    <row r="1004" spans="12:21" ht="15">
      <c r="L1004"/>
      <c r="M1004"/>
      <c r="T1004"/>
      <c r="U1004"/>
    </row>
    <row r="1005" spans="12:21" ht="15">
      <c r="L1005"/>
      <c r="M1005"/>
      <c r="T1005"/>
      <c r="U1005"/>
    </row>
    <row r="1006" spans="12:21" ht="15">
      <c r="L1006"/>
      <c r="M1006"/>
      <c r="T1006"/>
      <c r="U1006"/>
    </row>
    <row r="1007" spans="12:21" ht="15">
      <c r="L1007"/>
      <c r="M1007"/>
      <c r="T1007"/>
      <c r="U1007"/>
    </row>
    <row r="1008" spans="12:21" ht="15">
      <c r="L1008"/>
      <c r="M1008"/>
      <c r="T1008"/>
      <c r="U1008"/>
    </row>
    <row r="1009" spans="12:21" ht="15">
      <c r="L1009"/>
      <c r="M1009"/>
      <c r="T1009"/>
      <c r="U1009"/>
    </row>
    <row r="1010" spans="12:21" ht="15">
      <c r="L1010"/>
      <c r="M1010"/>
      <c r="T1010"/>
      <c r="U1010"/>
    </row>
    <row r="1011" spans="12:21" ht="15">
      <c r="L1011"/>
      <c r="M1011"/>
      <c r="T1011"/>
      <c r="U1011"/>
    </row>
    <row r="1012" spans="12:21" ht="15">
      <c r="L1012"/>
      <c r="M1012"/>
      <c r="T1012"/>
      <c r="U1012"/>
    </row>
    <row r="1013" spans="12:21" ht="15">
      <c r="L1013"/>
      <c r="M1013"/>
      <c r="T1013"/>
      <c r="U1013"/>
    </row>
    <row r="1014" spans="12:21" ht="15">
      <c r="L1014"/>
      <c r="M1014"/>
      <c r="T1014"/>
      <c r="U1014"/>
    </row>
    <row r="1015" spans="12:21" ht="15">
      <c r="L1015"/>
      <c r="M1015"/>
      <c r="T1015"/>
      <c r="U1015"/>
    </row>
    <row r="1016" spans="12:21" ht="15">
      <c r="L1016"/>
      <c r="M1016"/>
      <c r="T1016"/>
      <c r="U1016"/>
    </row>
    <row r="1017" spans="12:21" ht="15">
      <c r="L1017"/>
      <c r="M1017"/>
      <c r="T1017"/>
      <c r="U1017"/>
    </row>
    <row r="1018" spans="12:21" ht="15">
      <c r="L1018"/>
      <c r="M1018"/>
      <c r="T1018"/>
      <c r="U1018"/>
    </row>
    <row r="1019" spans="12:21" ht="15">
      <c r="L1019"/>
      <c r="M1019"/>
      <c r="T1019"/>
      <c r="U1019"/>
    </row>
    <row r="1020" spans="12:21" ht="15">
      <c r="L1020"/>
      <c r="M1020"/>
      <c r="T1020"/>
      <c r="U1020"/>
    </row>
    <row r="1021" spans="12:21" ht="15">
      <c r="L1021"/>
      <c r="M1021"/>
      <c r="T1021"/>
      <c r="U1021"/>
    </row>
    <row r="1022" spans="12:21" ht="15">
      <c r="L1022"/>
      <c r="M1022"/>
      <c r="T1022"/>
      <c r="U1022"/>
    </row>
    <row r="1023" spans="12:21" ht="15">
      <c r="L1023"/>
      <c r="M1023"/>
      <c r="T1023"/>
      <c r="U1023"/>
    </row>
    <row r="1024" spans="12:21" ht="15">
      <c r="L1024"/>
      <c r="M1024"/>
      <c r="T1024"/>
      <c r="U1024"/>
    </row>
    <row r="1025" spans="12:21" ht="15">
      <c r="L1025"/>
      <c r="M1025"/>
      <c r="T1025"/>
      <c r="U1025"/>
    </row>
    <row r="1026" spans="12:21" ht="15">
      <c r="L1026"/>
      <c r="M1026"/>
      <c r="T1026"/>
      <c r="U1026"/>
    </row>
    <row r="1027" spans="12:21" ht="15">
      <c r="L1027"/>
      <c r="M1027"/>
      <c r="T1027"/>
      <c r="U1027"/>
    </row>
    <row r="1028" spans="12:21" ht="15">
      <c r="L1028"/>
      <c r="M1028"/>
      <c r="T1028"/>
      <c r="U1028"/>
    </row>
    <row r="1029" spans="12:21" ht="15">
      <c r="L1029"/>
      <c r="M1029"/>
      <c r="T1029"/>
      <c r="U1029"/>
    </row>
    <row r="1030" spans="12:21" ht="15">
      <c r="L1030"/>
      <c r="M1030"/>
      <c r="T1030"/>
      <c r="U1030"/>
    </row>
    <row r="1031" spans="12:21" ht="15">
      <c r="L1031"/>
      <c r="M1031"/>
      <c r="T1031"/>
      <c r="U1031"/>
    </row>
    <row r="1032" spans="12:21" ht="15">
      <c r="L1032"/>
      <c r="M1032"/>
      <c r="T1032"/>
      <c r="U1032"/>
    </row>
    <row r="1033" spans="12:21" ht="15">
      <c r="L1033"/>
      <c r="M1033"/>
      <c r="T1033"/>
      <c r="U1033"/>
    </row>
    <row r="1034" spans="12:21" ht="15">
      <c r="L1034"/>
      <c r="M1034"/>
      <c r="T1034"/>
      <c r="U1034"/>
    </row>
    <row r="1035" spans="12:21" ht="15">
      <c r="L1035"/>
      <c r="M1035"/>
      <c r="T1035"/>
      <c r="U1035"/>
    </row>
    <row r="1036" spans="12:21" ht="15">
      <c r="L1036"/>
      <c r="M1036"/>
      <c r="T1036"/>
      <c r="U1036"/>
    </row>
    <row r="1037" spans="12:21" ht="15">
      <c r="L1037"/>
      <c r="M1037"/>
      <c r="T1037"/>
      <c r="U1037"/>
    </row>
    <row r="1038" spans="12:21" ht="15">
      <c r="L1038"/>
      <c r="M1038"/>
      <c r="T1038"/>
      <c r="U1038"/>
    </row>
    <row r="1039" spans="12:21" ht="15">
      <c r="L1039"/>
      <c r="M1039"/>
      <c r="T1039"/>
      <c r="U1039"/>
    </row>
    <row r="1040" spans="12:21" ht="15">
      <c r="L1040"/>
      <c r="M1040"/>
      <c r="T1040"/>
      <c r="U1040"/>
    </row>
    <row r="1041" spans="12:21" ht="15">
      <c r="L1041"/>
      <c r="M1041"/>
      <c r="T1041"/>
      <c r="U1041"/>
    </row>
    <row r="1042" spans="12:21" ht="15">
      <c r="L1042"/>
      <c r="M1042"/>
      <c r="T1042"/>
      <c r="U1042"/>
    </row>
    <row r="1043" spans="12:21" ht="15">
      <c r="L1043"/>
      <c r="M1043"/>
      <c r="T1043"/>
      <c r="U1043"/>
    </row>
    <row r="1044" spans="12:21" ht="15">
      <c r="L1044"/>
      <c r="M1044"/>
      <c r="T1044"/>
      <c r="U1044"/>
    </row>
    <row r="1045" spans="12:21" ht="15">
      <c r="L1045"/>
      <c r="M1045"/>
      <c r="T1045"/>
      <c r="U1045"/>
    </row>
    <row r="1046" spans="12:21" ht="15">
      <c r="L1046"/>
      <c r="M1046"/>
      <c r="T1046"/>
      <c r="U1046"/>
    </row>
    <row r="1047" spans="12:21" ht="15">
      <c r="L1047"/>
      <c r="M1047"/>
      <c r="T1047"/>
      <c r="U1047"/>
    </row>
    <row r="1048" spans="12:21" ht="15">
      <c r="L1048"/>
      <c r="M1048"/>
      <c r="T1048"/>
      <c r="U1048"/>
    </row>
    <row r="1049" spans="12:21" ht="15">
      <c r="L1049"/>
      <c r="M1049"/>
      <c r="T1049"/>
      <c r="U1049"/>
    </row>
    <row r="1050" spans="12:21" ht="15">
      <c r="L1050"/>
      <c r="M1050"/>
      <c r="T1050"/>
      <c r="U1050"/>
    </row>
    <row r="1051" spans="12:21" ht="15">
      <c r="L1051"/>
      <c r="M1051"/>
      <c r="T1051"/>
      <c r="U1051"/>
    </row>
    <row r="1052" spans="12:21" ht="15">
      <c r="L1052"/>
      <c r="M1052"/>
      <c r="T1052"/>
      <c r="U1052"/>
    </row>
    <row r="1053" spans="12:21" ht="15">
      <c r="L1053"/>
      <c r="M1053"/>
      <c r="T1053"/>
      <c r="U1053"/>
    </row>
    <row r="1054" spans="12:21" ht="15">
      <c r="L1054"/>
      <c r="M1054"/>
      <c r="T1054"/>
      <c r="U1054"/>
    </row>
    <row r="1055" spans="12:21" ht="15">
      <c r="L1055"/>
      <c r="M1055"/>
      <c r="T1055"/>
      <c r="U1055"/>
    </row>
    <row r="1056" spans="12:21" ht="15">
      <c r="L1056"/>
      <c r="M1056"/>
      <c r="T1056"/>
      <c r="U1056"/>
    </row>
    <row r="1057" spans="12:21" ht="15">
      <c r="L1057"/>
      <c r="M1057"/>
      <c r="T1057"/>
      <c r="U1057"/>
    </row>
    <row r="1058" spans="12:21" ht="15">
      <c r="L1058"/>
      <c r="M1058"/>
      <c r="T1058"/>
      <c r="U1058"/>
    </row>
    <row r="1059" spans="12:21" ht="15">
      <c r="L1059"/>
      <c r="M1059"/>
      <c r="T1059"/>
      <c r="U1059"/>
    </row>
    <row r="1060" spans="12:21" ht="15">
      <c r="L1060"/>
      <c r="M1060"/>
      <c r="T1060"/>
      <c r="U1060"/>
    </row>
    <row r="1061" spans="12:21" ht="15">
      <c r="L1061"/>
      <c r="M1061"/>
      <c r="T1061"/>
      <c r="U1061"/>
    </row>
    <row r="1062" spans="12:21" ht="15">
      <c r="L1062"/>
      <c r="M1062"/>
      <c r="T1062"/>
      <c r="U1062"/>
    </row>
    <row r="1063" spans="12:21" ht="15">
      <c r="L1063"/>
      <c r="M1063"/>
      <c r="T1063"/>
      <c r="U1063"/>
    </row>
    <row r="1064" spans="12:21" ht="15">
      <c r="L1064"/>
      <c r="M1064"/>
      <c r="T1064"/>
      <c r="U1064"/>
    </row>
    <row r="1065" spans="12:21" ht="15">
      <c r="L1065"/>
      <c r="M1065"/>
      <c r="T1065"/>
      <c r="U1065"/>
    </row>
    <row r="1066" spans="12:21" ht="15">
      <c r="L1066"/>
      <c r="M1066"/>
      <c r="T1066"/>
      <c r="U1066"/>
    </row>
    <row r="1067" spans="12:21" ht="15">
      <c r="L1067"/>
      <c r="M1067"/>
      <c r="T1067"/>
      <c r="U1067"/>
    </row>
    <row r="1068" spans="12:21" ht="15">
      <c r="L1068"/>
      <c r="M1068"/>
      <c r="T1068"/>
      <c r="U1068"/>
    </row>
    <row r="1069" spans="12:21" ht="15">
      <c r="L1069"/>
      <c r="M1069"/>
      <c r="T1069"/>
      <c r="U1069"/>
    </row>
    <row r="1070" spans="12:21" ht="15">
      <c r="L1070"/>
      <c r="M1070"/>
      <c r="T1070"/>
      <c r="U1070"/>
    </row>
    <row r="1071" spans="12:21" ht="15">
      <c r="L1071"/>
      <c r="M1071"/>
      <c r="T1071"/>
      <c r="U1071"/>
    </row>
    <row r="1072" spans="12:21" ht="15">
      <c r="L1072"/>
      <c r="M1072"/>
      <c r="T1072"/>
      <c r="U1072"/>
    </row>
    <row r="1073" spans="12:21" ht="15">
      <c r="L1073"/>
      <c r="M1073"/>
      <c r="T1073"/>
      <c r="U1073"/>
    </row>
    <row r="1074" spans="12:21" ht="15">
      <c r="L1074"/>
      <c r="M1074"/>
      <c r="T1074"/>
      <c r="U1074"/>
    </row>
    <row r="1075" spans="12:21" ht="15">
      <c r="L1075"/>
      <c r="M1075"/>
      <c r="T1075"/>
      <c r="U1075"/>
    </row>
    <row r="1076" spans="12:21" ht="15">
      <c r="L1076"/>
      <c r="M1076"/>
      <c r="T1076"/>
      <c r="U1076"/>
    </row>
    <row r="1077" spans="12:21" ht="15">
      <c r="L1077"/>
      <c r="M1077"/>
      <c r="T1077"/>
      <c r="U1077"/>
    </row>
    <row r="1078" spans="12:21" ht="15">
      <c r="L1078"/>
      <c r="M1078"/>
      <c r="T1078"/>
      <c r="U1078"/>
    </row>
    <row r="1079" spans="12:21" ht="15">
      <c r="L1079"/>
      <c r="M1079"/>
      <c r="T1079"/>
      <c r="U1079"/>
    </row>
    <row r="1080" spans="12:21" ht="15">
      <c r="L1080"/>
      <c r="M1080"/>
      <c r="T1080"/>
      <c r="U1080"/>
    </row>
  </sheetData>
  <mergeCells count="2">
    <mergeCell ref="B4:G4"/>
    <mergeCell ref="B39:G39"/>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xl/worksheets/sheet9.xml><?xml version="1.0" encoding="utf-8"?>
<worksheet xmlns="http://schemas.openxmlformats.org/spreadsheetml/2006/main" xmlns:r="http://schemas.openxmlformats.org/officeDocument/2006/relationships">
  <sheetPr codeName="Sheet16"/>
  <dimension ref="A1:BV1088"/>
  <sheetViews>
    <sheetView zoomScale="75" zoomScaleNormal="75" workbookViewId="0" topLeftCell="A1">
      <pane ySplit="3" topLeftCell="BM4" activePane="bottomLeft" state="frozen"/>
      <selection pane="topLeft" activeCell="A1" sqref="A1"/>
      <selection pane="bottomLeft" activeCell="A4" sqref="A4:IV4"/>
    </sheetView>
  </sheetViews>
  <sheetFormatPr defaultColWidth="8.88671875" defaultRowHeight="15"/>
  <cols>
    <col min="1" max="1" width="3.3359375" style="0" customWidth="1"/>
    <col min="2" max="2" width="30.6640625" style="0" customWidth="1"/>
    <col min="3" max="3" width="14.88671875" style="10" customWidth="1"/>
    <col min="4" max="4" width="10.21484375" style="1" customWidth="1"/>
    <col min="5" max="5" width="8.21484375" style="1" customWidth="1"/>
    <col min="6" max="6" width="8.3359375" style="1" customWidth="1"/>
    <col min="7" max="7" width="11.4453125" style="0" customWidth="1"/>
    <col min="8" max="8" width="4.77734375" style="0" customWidth="1"/>
    <col min="9" max="9" width="3.3359375" style="0" customWidth="1"/>
    <col min="10" max="10" width="30.6640625" style="0" customWidth="1"/>
    <col min="11" max="11" width="14.88671875" style="10" customWidth="1"/>
    <col min="12" max="12" width="10.21484375" style="1" customWidth="1"/>
    <col min="13" max="13" width="8.21484375" style="1" customWidth="1"/>
    <col min="14" max="14" width="8.3359375" style="0" customWidth="1"/>
    <col min="15" max="15" width="11.4453125" style="0" customWidth="1"/>
    <col min="16" max="16" width="9.4453125" style="0" customWidth="1"/>
    <col min="17" max="17" width="3.3359375" style="0" customWidth="1"/>
    <col min="18" max="18" width="30.6640625" style="0" customWidth="1"/>
    <col min="19" max="19" width="14.88671875" style="10" customWidth="1"/>
    <col min="20" max="20" width="10.21484375" style="1" customWidth="1"/>
    <col min="21" max="21" width="8.21484375" style="1" customWidth="1"/>
    <col min="22" max="22" width="8.3359375" style="0" customWidth="1"/>
    <col min="23" max="23" width="11.4453125" style="0" customWidth="1"/>
    <col min="24" max="24" width="9.4453125" style="0" customWidth="1"/>
    <col min="25" max="25" width="3.3359375" style="0" customWidth="1"/>
    <col min="26" max="26" width="30.6640625" style="0" customWidth="1"/>
    <col min="27" max="27" width="14.88671875" style="0" customWidth="1"/>
    <col min="28" max="28" width="10.21484375" style="0" customWidth="1"/>
    <col min="29" max="29" width="8.21484375" style="0" customWidth="1"/>
    <col min="30" max="30" width="8.3359375" style="0" customWidth="1"/>
    <col min="31" max="31" width="11.4453125" style="0" customWidth="1"/>
    <col min="32" max="32" width="9.4453125" style="0" customWidth="1"/>
    <col min="33" max="33" width="3.3359375" style="0" customWidth="1"/>
    <col min="34" max="34" width="30.6640625" style="0" customWidth="1"/>
    <col min="35" max="35" width="14.88671875" style="0" customWidth="1"/>
    <col min="36" max="36" width="10.21484375" style="0" customWidth="1"/>
    <col min="37" max="37" width="8.21484375" style="0" customWidth="1"/>
    <col min="38" max="38" width="8.3359375" style="0" customWidth="1"/>
    <col min="39" max="39" width="11.4453125" style="0" customWidth="1"/>
    <col min="40" max="40" width="9.4453125" style="0" customWidth="1"/>
    <col min="41" max="41" width="3.3359375" style="0" customWidth="1"/>
    <col min="42" max="42" width="30.6640625" style="0" customWidth="1"/>
    <col min="43" max="43" width="14.88671875" style="0" customWidth="1"/>
    <col min="44" max="44" width="10.21484375" style="0" customWidth="1"/>
    <col min="45" max="45" width="8.21484375" style="0" customWidth="1"/>
    <col min="46" max="46" width="8.3359375" style="0" customWidth="1"/>
    <col min="47" max="47" width="11.4453125" style="0" customWidth="1"/>
    <col min="48" max="48" width="9.4453125" style="0" customWidth="1"/>
    <col min="49" max="49" width="3.3359375" style="0" customWidth="1"/>
    <col min="50" max="50" width="30.6640625" style="0" customWidth="1"/>
    <col min="51" max="51" width="14.88671875" style="0" customWidth="1"/>
    <col min="52" max="52" width="10.21484375" style="0" customWidth="1"/>
    <col min="53" max="53" width="8.21484375" style="0" customWidth="1"/>
    <col min="54" max="54" width="8.3359375" style="0" customWidth="1"/>
    <col min="55" max="55" width="11.4453125" style="0" customWidth="1"/>
    <col min="56" max="56" width="9.4453125" style="0" customWidth="1"/>
    <col min="57" max="16384" width="9.77734375" style="0" customWidth="1"/>
  </cols>
  <sheetData>
    <row r="1" spans="1:74" s="26" customFormat="1" ht="24.75" customHeight="1" thickBot="1">
      <c r="A1" s="25">
        <v>1</v>
      </c>
      <c r="B1" s="41" t="s">
        <v>272</v>
      </c>
      <c r="C1" s="46"/>
      <c r="E1" s="53" t="s">
        <v>273</v>
      </c>
      <c r="F1" s="199" t="s">
        <v>34</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2:17" s="80" customFormat="1" ht="4.5" customHeight="1" thickBot="1">
      <c r="B2" s="81"/>
      <c r="C2" s="82"/>
      <c r="D2" s="83"/>
      <c r="E2" s="83"/>
      <c r="F2" s="83"/>
      <c r="G2" s="84"/>
      <c r="I2"/>
      <c r="J2"/>
      <c r="K2"/>
      <c r="L2"/>
      <c r="M2"/>
      <c r="N2"/>
      <c r="O2"/>
      <c r="P2"/>
      <c r="Q2"/>
    </row>
    <row r="3" spans="1:74" s="24" customFormat="1" ht="33" customHeight="1" thickTop="1">
      <c r="A3" s="68"/>
      <c r="B3" s="69" t="s">
        <v>35</v>
      </c>
      <c r="C3" s="70" t="s">
        <v>36</v>
      </c>
      <c r="D3" s="71" t="s">
        <v>37</v>
      </c>
      <c r="E3" s="71" t="s">
        <v>333</v>
      </c>
      <c r="F3" s="198" t="s">
        <v>3</v>
      </c>
      <c r="G3" s="70" t="s">
        <v>38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21" ht="24.75" customHeight="1">
      <c r="A4" s="12" t="s">
        <v>39</v>
      </c>
      <c r="B4" s="12" t="s">
        <v>115</v>
      </c>
      <c r="C4" s="43"/>
      <c r="D4" s="12"/>
      <c r="E4" s="12"/>
      <c r="F4" s="29"/>
      <c r="G4" s="11"/>
      <c r="K4"/>
      <c r="L4"/>
      <c r="M4"/>
      <c r="S4"/>
      <c r="T4"/>
      <c r="U4"/>
    </row>
    <row r="5" spans="1:21" ht="15">
      <c r="A5" s="12"/>
      <c r="B5" s="12" t="s">
        <v>116</v>
      </c>
      <c r="C5" s="43" t="s">
        <v>46</v>
      </c>
      <c r="D5" s="12"/>
      <c r="E5" s="12" t="e">
        <f>NA()</f>
        <v>#N/A</v>
      </c>
      <c r="F5" s="29">
        <f>IF(ISNA(E5),0,INDEX(IF(UPPER(RIGHT(E5,1))=Low,UnitCostLow,IF(UPPER(RIGHT(E5,1))=High,UnitCostHigh,UnitCostSpecified)),MATCH(UPPER(LEFT(E5,LEN(E5)-1)),CostCode,0)))</f>
        <v>0</v>
      </c>
      <c r="G5" s="11">
        <f aca="true" t="shared" si="0" ref="G5:G11">F5*D5</f>
        <v>0</v>
      </c>
      <c r="K5"/>
      <c r="L5"/>
      <c r="M5"/>
      <c r="S5"/>
      <c r="T5"/>
      <c r="U5"/>
    </row>
    <row r="6" spans="1:21" ht="15">
      <c r="A6" s="12"/>
      <c r="B6" s="12" t="s">
        <v>56</v>
      </c>
      <c r="C6" s="43" t="s">
        <v>46</v>
      </c>
      <c r="D6" s="12"/>
      <c r="E6" s="12" t="e">
        <f>NA()</f>
        <v>#N/A</v>
      </c>
      <c r="F6" s="29">
        <f>IF(ISNA(E6),0,INDEX(IF(UPPER(RIGHT(E6,1))=Low,UnitCostLow,IF(UPPER(RIGHT(E6,1))=High,UnitCostHigh,UnitCostSpecified)),MATCH(UPPER(LEFT(E6,LEN(E6)-1)),CostCode,0)))</f>
        <v>0</v>
      </c>
      <c r="G6" s="11">
        <f t="shared" si="0"/>
        <v>0</v>
      </c>
      <c r="K6"/>
      <c r="L6"/>
      <c r="M6"/>
      <c r="S6"/>
      <c r="T6"/>
      <c r="U6"/>
    </row>
    <row r="7" spans="1:21" ht="15" customHeight="1">
      <c r="A7" s="12"/>
      <c r="B7" s="12" t="s">
        <v>57</v>
      </c>
      <c r="C7" s="43" t="s">
        <v>46</v>
      </c>
      <c r="D7" s="12"/>
      <c r="E7" s="12" t="e">
        <f>NA()</f>
        <v>#N/A</v>
      </c>
      <c r="F7" s="29">
        <f aca="true" t="shared" si="1" ref="F7:F56">IF(ISNA(E7),0,INDEX(IF(UPPER(RIGHT(E7,1))=Low,UnitCostLow,IF(UPPER(RIGHT(E7,1))=High,UnitCostHigh,UnitCostSpecified)),MATCH(UPPER(LEFT(E7,LEN(E7)-1)),CostCode,0)))</f>
        <v>0</v>
      </c>
      <c r="G7" s="11">
        <f t="shared" si="0"/>
        <v>0</v>
      </c>
      <c r="K7"/>
      <c r="L7"/>
      <c r="M7"/>
      <c r="S7"/>
      <c r="T7"/>
      <c r="U7"/>
    </row>
    <row r="8" spans="1:21" ht="15" customHeight="1">
      <c r="A8" s="12"/>
      <c r="B8" s="12" t="s">
        <v>66</v>
      </c>
      <c r="C8" s="43" t="s">
        <v>46</v>
      </c>
      <c r="D8" s="12"/>
      <c r="E8" s="12" t="e">
        <f>NA()</f>
        <v>#N/A</v>
      </c>
      <c r="F8" s="29">
        <f t="shared" si="1"/>
        <v>0</v>
      </c>
      <c r="G8" s="11">
        <f t="shared" si="0"/>
        <v>0</v>
      </c>
      <c r="K8"/>
      <c r="L8"/>
      <c r="M8"/>
      <c r="S8"/>
      <c r="T8"/>
      <c r="U8"/>
    </row>
    <row r="9" spans="1:21" ht="15">
      <c r="A9" s="12"/>
      <c r="B9" s="12" t="s">
        <v>67</v>
      </c>
      <c r="C9" s="43" t="s">
        <v>68</v>
      </c>
      <c r="D9" s="12"/>
      <c r="E9" s="12" t="e">
        <f>NA()</f>
        <v>#N/A</v>
      </c>
      <c r="F9" s="29">
        <f t="shared" si="1"/>
        <v>0</v>
      </c>
      <c r="G9" s="11">
        <f t="shared" si="0"/>
        <v>0</v>
      </c>
      <c r="K9"/>
      <c r="L9"/>
      <c r="M9"/>
      <c r="S9"/>
      <c r="T9"/>
      <c r="U9"/>
    </row>
    <row r="10" spans="1:21" ht="15">
      <c r="A10" s="12"/>
      <c r="B10" s="12" t="s">
        <v>117</v>
      </c>
      <c r="C10" s="43" t="s">
        <v>46</v>
      </c>
      <c r="D10" s="12"/>
      <c r="E10" s="12" t="e">
        <f>NA()</f>
        <v>#N/A</v>
      </c>
      <c r="F10" s="29">
        <f t="shared" si="1"/>
        <v>0</v>
      </c>
      <c r="G10" s="11">
        <f t="shared" si="0"/>
        <v>0</v>
      </c>
      <c r="K10"/>
      <c r="L10"/>
      <c r="M10"/>
      <c r="S10"/>
      <c r="T10"/>
      <c r="U10"/>
    </row>
    <row r="11" spans="1:21" ht="15">
      <c r="A11" s="12"/>
      <c r="B11" s="12" t="s">
        <v>50</v>
      </c>
      <c r="C11" s="43"/>
      <c r="D11" s="12"/>
      <c r="E11" s="12" t="e">
        <f>NA()</f>
        <v>#N/A</v>
      </c>
      <c r="F11" s="29">
        <f t="shared" si="1"/>
        <v>0</v>
      </c>
      <c r="G11" s="11">
        <f t="shared" si="0"/>
        <v>0</v>
      </c>
      <c r="K11"/>
      <c r="L11"/>
      <c r="M11"/>
      <c r="S11"/>
      <c r="T11"/>
      <c r="U11"/>
    </row>
    <row r="12" spans="1:21" ht="24.75" customHeight="1">
      <c r="A12" s="12" t="s">
        <v>51</v>
      </c>
      <c r="B12" s="12" t="s">
        <v>125</v>
      </c>
      <c r="C12" s="43"/>
      <c r="D12" s="12"/>
      <c r="E12" s="12"/>
      <c r="F12" s="29"/>
      <c r="G12" s="11"/>
      <c r="K12"/>
      <c r="L12"/>
      <c r="M12"/>
      <c r="S12"/>
      <c r="T12"/>
      <c r="U12"/>
    </row>
    <row r="13" spans="1:21" ht="15">
      <c r="A13" s="12"/>
      <c r="B13" s="12" t="s">
        <v>71</v>
      </c>
      <c r="C13" s="43" t="s">
        <v>46</v>
      </c>
      <c r="D13" s="12"/>
      <c r="E13" s="12" t="e">
        <f>NA()</f>
        <v>#N/A</v>
      </c>
      <c r="F13" s="29">
        <f t="shared" si="1"/>
        <v>0</v>
      </c>
      <c r="G13" s="11">
        <f>F13*D13</f>
        <v>0</v>
      </c>
      <c r="K13"/>
      <c r="L13"/>
      <c r="M13"/>
      <c r="S13"/>
      <c r="T13"/>
      <c r="U13"/>
    </row>
    <row r="14" spans="1:21" ht="15">
      <c r="A14" s="12"/>
      <c r="B14" s="12" t="s">
        <v>72</v>
      </c>
      <c r="C14" s="43" t="s">
        <v>46</v>
      </c>
      <c r="D14" s="12"/>
      <c r="E14" s="12" t="e">
        <f>NA()</f>
        <v>#N/A</v>
      </c>
      <c r="F14" s="29">
        <f t="shared" si="1"/>
        <v>0</v>
      </c>
      <c r="G14" s="11">
        <f>F14*D14</f>
        <v>0</v>
      </c>
      <c r="K14"/>
      <c r="L14"/>
      <c r="M14"/>
      <c r="S14"/>
      <c r="T14"/>
      <c r="U14"/>
    </row>
    <row r="15" spans="1:21" ht="15">
      <c r="A15" s="12"/>
      <c r="B15" s="12" t="s">
        <v>73</v>
      </c>
      <c r="C15" s="43" t="s">
        <v>46</v>
      </c>
      <c r="D15" s="12"/>
      <c r="E15" s="12" t="e">
        <f>NA()</f>
        <v>#N/A</v>
      </c>
      <c r="F15" s="29">
        <f t="shared" si="1"/>
        <v>0</v>
      </c>
      <c r="G15" s="11">
        <f>F15*D15</f>
        <v>0</v>
      </c>
      <c r="K15"/>
      <c r="L15"/>
      <c r="M15"/>
      <c r="S15"/>
      <c r="T15"/>
      <c r="U15"/>
    </row>
    <row r="16" spans="1:21" ht="15">
      <c r="A16" s="12"/>
      <c r="B16" s="12" t="s">
        <v>66</v>
      </c>
      <c r="C16" s="43" t="s">
        <v>46</v>
      </c>
      <c r="D16" s="12"/>
      <c r="E16" s="12" t="e">
        <f>NA()</f>
        <v>#N/A</v>
      </c>
      <c r="F16" s="29">
        <f t="shared" si="1"/>
        <v>0</v>
      </c>
      <c r="G16" s="11">
        <f>F16*D16</f>
        <v>0</v>
      </c>
      <c r="K16"/>
      <c r="L16"/>
      <c r="M16"/>
      <c r="S16"/>
      <c r="T16"/>
      <c r="U16"/>
    </row>
    <row r="17" spans="1:21" ht="15">
      <c r="A17" s="12"/>
      <c r="B17" s="12" t="s">
        <v>50</v>
      </c>
      <c r="C17" s="43"/>
      <c r="D17" s="12"/>
      <c r="E17" s="12" t="e">
        <f>NA()</f>
        <v>#N/A</v>
      </c>
      <c r="F17" s="29">
        <f t="shared" si="1"/>
        <v>0</v>
      </c>
      <c r="G17" s="11">
        <f>F17*D17</f>
        <v>0</v>
      </c>
      <c r="K17"/>
      <c r="L17"/>
      <c r="M17"/>
      <c r="S17"/>
      <c r="T17"/>
      <c r="U17"/>
    </row>
    <row r="18" spans="1:21" ht="24.75" customHeight="1">
      <c r="A18" s="12" t="s">
        <v>62</v>
      </c>
      <c r="B18" s="12" t="s">
        <v>210</v>
      </c>
      <c r="C18" s="43"/>
      <c r="D18" s="12"/>
      <c r="E18" s="12"/>
      <c r="F18" s="29"/>
      <c r="G18" s="11"/>
      <c r="K18"/>
      <c r="L18"/>
      <c r="M18"/>
      <c r="S18"/>
      <c r="T18"/>
      <c r="U18"/>
    </row>
    <row r="19" spans="1:21" ht="15" customHeight="1">
      <c r="A19" s="12"/>
      <c r="B19" s="12" t="s">
        <v>176</v>
      </c>
      <c r="C19" s="43" t="s">
        <v>46</v>
      </c>
      <c r="D19" s="12"/>
      <c r="E19" s="12" t="e">
        <f>NA()</f>
        <v>#N/A</v>
      </c>
      <c r="F19" s="29">
        <f t="shared" si="1"/>
        <v>0</v>
      </c>
      <c r="G19" s="11">
        <f>F19*D19</f>
        <v>0</v>
      </c>
      <c r="K19"/>
      <c r="L19"/>
      <c r="M19"/>
      <c r="S19"/>
      <c r="T19"/>
      <c r="U19"/>
    </row>
    <row r="20" spans="1:21" ht="15">
      <c r="A20" s="12"/>
      <c r="B20" s="12" t="s">
        <v>211</v>
      </c>
      <c r="C20" s="43" t="s">
        <v>170</v>
      </c>
      <c r="D20" s="12"/>
      <c r="E20" s="12" t="e">
        <f>NA()</f>
        <v>#N/A</v>
      </c>
      <c r="F20" s="29">
        <f t="shared" si="1"/>
        <v>0</v>
      </c>
      <c r="G20" s="11">
        <f>F20*D20</f>
        <v>0</v>
      </c>
      <c r="K20"/>
      <c r="L20"/>
      <c r="M20"/>
      <c r="S20"/>
      <c r="T20"/>
      <c r="U20"/>
    </row>
    <row r="21" spans="1:21" ht="15">
      <c r="A21" s="12"/>
      <c r="B21" s="12" t="s">
        <v>67</v>
      </c>
      <c r="C21" s="43" t="s">
        <v>46</v>
      </c>
      <c r="D21" s="12"/>
      <c r="E21" s="12" t="e">
        <f>NA()</f>
        <v>#N/A</v>
      </c>
      <c r="F21" s="29">
        <f t="shared" si="1"/>
        <v>0</v>
      </c>
      <c r="G21" s="11">
        <f>F21*D21</f>
        <v>0</v>
      </c>
      <c r="K21"/>
      <c r="L21"/>
      <c r="M21"/>
      <c r="S21"/>
      <c r="T21"/>
      <c r="U21"/>
    </row>
    <row r="22" spans="1:21" ht="15">
      <c r="A22" s="12"/>
      <c r="B22" s="12" t="s">
        <v>50</v>
      </c>
      <c r="C22" s="43"/>
      <c r="D22" s="12"/>
      <c r="E22" s="12" t="e">
        <f>NA()</f>
        <v>#N/A</v>
      </c>
      <c r="F22" s="29">
        <f t="shared" si="1"/>
        <v>0</v>
      </c>
      <c r="G22" s="11">
        <f>F22*D22</f>
        <v>0</v>
      </c>
      <c r="K22"/>
      <c r="L22"/>
      <c r="M22"/>
      <c r="S22"/>
      <c r="T22"/>
      <c r="U22"/>
    </row>
    <row r="23" spans="1:21" ht="24.75" customHeight="1">
      <c r="A23" s="12" t="s">
        <v>69</v>
      </c>
      <c r="B23" s="12" t="s">
        <v>212</v>
      </c>
      <c r="C23" s="43"/>
      <c r="D23" s="12"/>
      <c r="E23" s="12"/>
      <c r="F23" s="29"/>
      <c r="G23" s="11"/>
      <c r="K23"/>
      <c r="L23"/>
      <c r="M23"/>
      <c r="S23"/>
      <c r="T23"/>
      <c r="U23"/>
    </row>
    <row r="24" spans="1:21" ht="15">
      <c r="A24" s="12"/>
      <c r="B24" s="12" t="s">
        <v>213</v>
      </c>
      <c r="C24" s="43" t="s">
        <v>46</v>
      </c>
      <c r="D24" s="12"/>
      <c r="E24" s="12" t="e">
        <f>NA()</f>
        <v>#N/A</v>
      </c>
      <c r="F24" s="29">
        <f t="shared" si="1"/>
        <v>0</v>
      </c>
      <c r="G24" s="11">
        <f>F24*D24</f>
        <v>0</v>
      </c>
      <c r="K24"/>
      <c r="L24"/>
      <c r="M24"/>
      <c r="S24"/>
      <c r="T24"/>
      <c r="U24"/>
    </row>
    <row r="25" spans="1:21" ht="15" customHeight="1">
      <c r="A25" s="12"/>
      <c r="B25" s="12" t="s">
        <v>50</v>
      </c>
      <c r="C25" s="43"/>
      <c r="D25" s="12"/>
      <c r="E25" s="12" t="e">
        <f>NA()</f>
        <v>#N/A</v>
      </c>
      <c r="F25" s="29">
        <f t="shared" si="1"/>
        <v>0</v>
      </c>
      <c r="G25" s="11">
        <f>F25*D25</f>
        <v>0</v>
      </c>
      <c r="K25"/>
      <c r="L25"/>
      <c r="M25"/>
      <c r="S25"/>
      <c r="T25"/>
      <c r="U25"/>
    </row>
    <row r="26" spans="1:21" ht="24.75" customHeight="1">
      <c r="A26" s="12" t="s">
        <v>74</v>
      </c>
      <c r="B26" s="12" t="s">
        <v>214</v>
      </c>
      <c r="C26" s="43"/>
      <c r="D26" s="12"/>
      <c r="E26" s="12"/>
      <c r="F26" s="29"/>
      <c r="G26" s="11"/>
      <c r="K26"/>
      <c r="L26"/>
      <c r="M26"/>
      <c r="S26"/>
      <c r="T26"/>
      <c r="U26"/>
    </row>
    <row r="27" spans="1:21" ht="15">
      <c r="A27" s="12"/>
      <c r="B27" s="12" t="s">
        <v>222</v>
      </c>
      <c r="C27" s="43" t="s">
        <v>46</v>
      </c>
      <c r="D27" s="12"/>
      <c r="E27" s="12" t="e">
        <f>NA()</f>
        <v>#N/A</v>
      </c>
      <c r="F27" s="29">
        <f t="shared" si="1"/>
        <v>0</v>
      </c>
      <c r="G27" s="11">
        <f>F27*D27</f>
        <v>0</v>
      </c>
      <c r="K27"/>
      <c r="L27"/>
      <c r="M27"/>
      <c r="S27"/>
      <c r="T27"/>
      <c r="U27"/>
    </row>
    <row r="28" spans="1:21" ht="15">
      <c r="A28" s="12"/>
      <c r="B28" s="12" t="s">
        <v>66</v>
      </c>
      <c r="C28" s="43" t="s">
        <v>46</v>
      </c>
      <c r="D28" s="12"/>
      <c r="E28" s="12" t="e">
        <f>NA()</f>
        <v>#N/A</v>
      </c>
      <c r="F28" s="29">
        <f t="shared" si="1"/>
        <v>0</v>
      </c>
      <c r="G28" s="11">
        <f>F28*D28</f>
        <v>0</v>
      </c>
      <c r="K28"/>
      <c r="L28"/>
      <c r="M28"/>
      <c r="S28"/>
      <c r="T28"/>
      <c r="U28"/>
    </row>
    <row r="29" spans="1:21" ht="15">
      <c r="A29" s="12"/>
      <c r="B29" s="12" t="s">
        <v>67</v>
      </c>
      <c r="C29" s="43" t="s">
        <v>68</v>
      </c>
      <c r="D29" s="12"/>
      <c r="E29" s="12" t="e">
        <f>NA()</f>
        <v>#N/A</v>
      </c>
      <c r="F29" s="29">
        <f t="shared" si="1"/>
        <v>0</v>
      </c>
      <c r="G29" s="11">
        <f>F29*D29</f>
        <v>0</v>
      </c>
      <c r="K29"/>
      <c r="L29"/>
      <c r="M29"/>
      <c r="S29"/>
      <c r="T29"/>
      <c r="U29"/>
    </row>
    <row r="30" spans="1:21" ht="15">
      <c r="A30" s="12"/>
      <c r="B30" s="12" t="s">
        <v>50</v>
      </c>
      <c r="C30" s="43"/>
      <c r="D30" s="12"/>
      <c r="E30" s="12" t="e">
        <f>NA()</f>
        <v>#N/A</v>
      </c>
      <c r="F30" s="29">
        <f t="shared" si="1"/>
        <v>0</v>
      </c>
      <c r="G30" s="11">
        <f>F30*D30</f>
        <v>0</v>
      </c>
      <c r="K30"/>
      <c r="L30"/>
      <c r="M30"/>
      <c r="S30"/>
      <c r="T30"/>
      <c r="U30"/>
    </row>
    <row r="31" spans="1:21" ht="24.75" customHeight="1">
      <c r="A31" s="12" t="s">
        <v>84</v>
      </c>
      <c r="B31" s="12" t="s">
        <v>223</v>
      </c>
      <c r="C31" s="43"/>
      <c r="D31" s="12"/>
      <c r="E31" s="12"/>
      <c r="F31" s="29"/>
      <c r="G31" s="11"/>
      <c r="K31"/>
      <c r="L31"/>
      <c r="M31"/>
      <c r="S31"/>
      <c r="T31"/>
      <c r="U31"/>
    </row>
    <row r="32" spans="1:21" ht="15">
      <c r="A32" s="12"/>
      <c r="B32" s="12" t="s">
        <v>224</v>
      </c>
      <c r="C32" s="43" t="s">
        <v>46</v>
      </c>
      <c r="D32" s="12"/>
      <c r="E32" s="12" t="e">
        <f>NA()</f>
        <v>#N/A</v>
      </c>
      <c r="F32" s="29">
        <f t="shared" si="1"/>
        <v>0</v>
      </c>
      <c r="G32" s="11">
        <f>F32*D32</f>
        <v>0</v>
      </c>
      <c r="K32"/>
      <c r="L32"/>
      <c r="M32"/>
      <c r="S32"/>
      <c r="T32"/>
      <c r="U32"/>
    </row>
    <row r="33" spans="1:21" ht="15">
      <c r="A33" s="12"/>
      <c r="B33" s="12" t="s">
        <v>225</v>
      </c>
      <c r="C33" s="43" t="s">
        <v>46</v>
      </c>
      <c r="D33" s="12"/>
      <c r="E33" s="12" t="e">
        <f>NA()</f>
        <v>#N/A</v>
      </c>
      <c r="F33" s="29">
        <f t="shared" si="1"/>
        <v>0</v>
      </c>
      <c r="G33" s="11">
        <f>F33*D33</f>
        <v>0</v>
      </c>
      <c r="K33"/>
      <c r="L33"/>
      <c r="M33"/>
      <c r="S33"/>
      <c r="T33"/>
      <c r="U33"/>
    </row>
    <row r="34" spans="1:21" ht="15">
      <c r="A34" s="12"/>
      <c r="B34" s="12" t="s">
        <v>67</v>
      </c>
      <c r="C34" s="43" t="s">
        <v>68</v>
      </c>
      <c r="D34" s="12"/>
      <c r="E34" s="12" t="e">
        <f>NA()</f>
        <v>#N/A</v>
      </c>
      <c r="F34" s="29">
        <f t="shared" si="1"/>
        <v>0</v>
      </c>
      <c r="G34" s="11">
        <f>F34*D34</f>
        <v>0</v>
      </c>
      <c r="K34"/>
      <c r="L34"/>
      <c r="M34"/>
      <c r="S34"/>
      <c r="T34"/>
      <c r="U34"/>
    </row>
    <row r="35" spans="1:21" ht="15">
      <c r="A35" s="12"/>
      <c r="B35" s="12" t="s">
        <v>50</v>
      </c>
      <c r="C35" s="43"/>
      <c r="D35" s="12"/>
      <c r="E35" s="12" t="e">
        <f>NA()</f>
        <v>#N/A</v>
      </c>
      <c r="F35" s="29">
        <f t="shared" si="1"/>
        <v>0</v>
      </c>
      <c r="G35" s="11">
        <f>F35*D35</f>
        <v>0</v>
      </c>
      <c r="K35"/>
      <c r="L35"/>
      <c r="M35"/>
      <c r="S35"/>
      <c r="T35"/>
      <c r="U35"/>
    </row>
    <row r="36" spans="1:21" ht="24.75" customHeight="1">
      <c r="A36" s="12" t="s">
        <v>86</v>
      </c>
      <c r="B36" s="12" t="s">
        <v>226</v>
      </c>
      <c r="C36" s="43"/>
      <c r="D36" s="12"/>
      <c r="E36" s="12"/>
      <c r="F36" s="29"/>
      <c r="G36" s="11"/>
      <c r="K36"/>
      <c r="L36"/>
      <c r="M36"/>
      <c r="S36"/>
      <c r="T36"/>
      <c r="U36"/>
    </row>
    <row r="37" spans="1:21" ht="15">
      <c r="A37" s="12"/>
      <c r="B37" s="12" t="s">
        <v>227</v>
      </c>
      <c r="C37" s="43" t="s">
        <v>42</v>
      </c>
      <c r="D37" s="12"/>
      <c r="E37" s="12" t="e">
        <f>NA()</f>
        <v>#N/A</v>
      </c>
      <c r="F37" s="29">
        <f t="shared" si="1"/>
        <v>0</v>
      </c>
      <c r="G37" s="11">
        <f>F37*D37</f>
        <v>0</v>
      </c>
      <c r="K37"/>
      <c r="L37"/>
      <c r="M37"/>
      <c r="S37"/>
      <c r="T37"/>
      <c r="U37"/>
    </row>
    <row r="38" spans="1:21" ht="15">
      <c r="A38" s="12"/>
      <c r="B38" s="12" t="s">
        <v>228</v>
      </c>
      <c r="C38" s="43" t="s">
        <v>46</v>
      </c>
      <c r="D38" s="12"/>
      <c r="E38" s="12" t="e">
        <f>NA()</f>
        <v>#N/A</v>
      </c>
      <c r="F38" s="29">
        <f t="shared" si="1"/>
        <v>0</v>
      </c>
      <c r="G38" s="11">
        <f>F38*D38</f>
        <v>0</v>
      </c>
      <c r="K38"/>
      <c r="L38"/>
      <c r="M38"/>
      <c r="S38"/>
      <c r="T38"/>
      <c r="U38"/>
    </row>
    <row r="39" spans="1:21" ht="15" customHeight="1">
      <c r="A39" s="12"/>
      <c r="B39" s="12" t="s">
        <v>50</v>
      </c>
      <c r="C39" s="43"/>
      <c r="D39" s="12"/>
      <c r="E39" s="12" t="e">
        <f>NA()</f>
        <v>#N/A</v>
      </c>
      <c r="F39" s="29">
        <f t="shared" si="1"/>
        <v>0</v>
      </c>
      <c r="G39" s="11">
        <f>F39*D39</f>
        <v>0</v>
      </c>
      <c r="K39"/>
      <c r="L39"/>
      <c r="M39"/>
      <c r="S39"/>
      <c r="T39"/>
      <c r="U39"/>
    </row>
    <row r="40" spans="1:21" ht="24.75" customHeight="1">
      <c r="A40" s="12" t="s">
        <v>89</v>
      </c>
      <c r="B40" s="12" t="s">
        <v>229</v>
      </c>
      <c r="C40" s="43"/>
      <c r="D40" s="12"/>
      <c r="E40" s="12"/>
      <c r="F40" s="29"/>
      <c r="G40" s="11"/>
      <c r="K40"/>
      <c r="L40"/>
      <c r="M40"/>
      <c r="S40"/>
      <c r="T40"/>
      <c r="U40"/>
    </row>
    <row r="41" spans="1:21" ht="15">
      <c r="A41" s="12"/>
      <c r="B41" s="12" t="s">
        <v>152</v>
      </c>
      <c r="C41" s="43" t="s">
        <v>170</v>
      </c>
      <c r="D41" s="12"/>
      <c r="E41" s="12" t="e">
        <f>NA()</f>
        <v>#N/A</v>
      </c>
      <c r="F41" s="29">
        <f t="shared" si="1"/>
        <v>0</v>
      </c>
      <c r="G41" s="11">
        <f>F41*D41</f>
        <v>0</v>
      </c>
      <c r="K41"/>
      <c r="L41"/>
      <c r="M41"/>
      <c r="S41"/>
      <c r="T41"/>
      <c r="U41"/>
    </row>
    <row r="42" spans="1:21" ht="15">
      <c r="A42" s="12"/>
      <c r="B42" s="12" t="s">
        <v>230</v>
      </c>
      <c r="C42" s="43" t="s">
        <v>46</v>
      </c>
      <c r="D42" s="12"/>
      <c r="E42" s="12" t="e">
        <f>NA()</f>
        <v>#N/A</v>
      </c>
      <c r="F42" s="29">
        <f t="shared" si="1"/>
        <v>0</v>
      </c>
      <c r="G42" s="11">
        <f>F42*D42</f>
        <v>0</v>
      </c>
      <c r="K42"/>
      <c r="L42"/>
      <c r="M42"/>
      <c r="S42"/>
      <c r="T42"/>
      <c r="U42"/>
    </row>
    <row r="43" spans="1:21" ht="15">
      <c r="A43" s="12"/>
      <c r="B43" s="12" t="s">
        <v>50</v>
      </c>
      <c r="C43" s="43"/>
      <c r="D43" s="12"/>
      <c r="E43" s="12" t="e">
        <f>NA()</f>
        <v>#N/A</v>
      </c>
      <c r="F43" s="29">
        <f t="shared" si="1"/>
        <v>0</v>
      </c>
      <c r="G43" s="11">
        <f>F43*D43</f>
        <v>0</v>
      </c>
      <c r="K43"/>
      <c r="L43"/>
      <c r="M43"/>
      <c r="S43"/>
      <c r="T43"/>
      <c r="U43"/>
    </row>
    <row r="44" spans="1:21" ht="24.75" customHeight="1">
      <c r="A44" s="12" t="s">
        <v>231</v>
      </c>
      <c r="B44" s="12" t="s">
        <v>232</v>
      </c>
      <c r="C44" s="43"/>
      <c r="D44" s="12"/>
      <c r="E44" s="12"/>
      <c r="F44" s="29"/>
      <c r="G44" s="11"/>
      <c r="K44"/>
      <c r="L44"/>
      <c r="M44"/>
      <c r="S44"/>
      <c r="T44"/>
      <c r="U44"/>
    </row>
    <row r="45" spans="1:21" ht="15">
      <c r="A45" s="12"/>
      <c r="B45" s="12" t="s">
        <v>233</v>
      </c>
      <c r="C45" s="43" t="s">
        <v>46</v>
      </c>
      <c r="D45" s="12"/>
      <c r="E45" s="12" t="e">
        <f>NA()</f>
        <v>#N/A</v>
      </c>
      <c r="F45" s="29">
        <f t="shared" si="1"/>
        <v>0</v>
      </c>
      <c r="G45" s="11">
        <f aca="true" t="shared" si="2" ref="G45:G53">F45*D45</f>
        <v>0</v>
      </c>
      <c r="K45"/>
      <c r="L45"/>
      <c r="M45"/>
      <c r="S45"/>
      <c r="T45"/>
      <c r="U45"/>
    </row>
    <row r="46" spans="1:21" ht="15">
      <c r="A46" s="12"/>
      <c r="B46" s="12" t="s">
        <v>234</v>
      </c>
      <c r="C46" s="43" t="s">
        <v>46</v>
      </c>
      <c r="D46" s="12"/>
      <c r="E46" s="12" t="e">
        <f>NA()</f>
        <v>#N/A</v>
      </c>
      <c r="F46" s="29">
        <f t="shared" si="1"/>
        <v>0</v>
      </c>
      <c r="G46" s="11">
        <f t="shared" si="2"/>
        <v>0</v>
      </c>
      <c r="K46"/>
      <c r="L46"/>
      <c r="M46"/>
      <c r="S46"/>
      <c r="T46"/>
      <c r="U46"/>
    </row>
    <row r="47" spans="1:21" ht="15">
      <c r="A47" s="12"/>
      <c r="B47" s="12" t="s">
        <v>235</v>
      </c>
      <c r="C47" s="43" t="s">
        <v>42</v>
      </c>
      <c r="D47" s="12"/>
      <c r="E47" s="12" t="e">
        <f>NA()</f>
        <v>#N/A</v>
      </c>
      <c r="F47" s="29">
        <f t="shared" si="1"/>
        <v>0</v>
      </c>
      <c r="G47" s="11">
        <f t="shared" si="2"/>
        <v>0</v>
      </c>
      <c r="K47"/>
      <c r="L47"/>
      <c r="M47"/>
      <c r="S47"/>
      <c r="T47"/>
      <c r="U47"/>
    </row>
    <row r="48" spans="1:21" ht="15">
      <c r="A48" s="12"/>
      <c r="B48" s="12" t="s">
        <v>236</v>
      </c>
      <c r="C48" s="43" t="s">
        <v>44</v>
      </c>
      <c r="D48" s="12"/>
      <c r="E48" s="12" t="e">
        <f>NA()</f>
        <v>#N/A</v>
      </c>
      <c r="F48" s="29">
        <f t="shared" si="1"/>
        <v>0</v>
      </c>
      <c r="G48" s="11">
        <f t="shared" si="2"/>
        <v>0</v>
      </c>
      <c r="K48"/>
      <c r="L48"/>
      <c r="M48"/>
      <c r="S48"/>
      <c r="T48"/>
      <c r="U48"/>
    </row>
    <row r="49" spans="1:21" ht="15">
      <c r="A49" s="12"/>
      <c r="B49" s="12" t="s">
        <v>237</v>
      </c>
      <c r="C49" s="43" t="s">
        <v>46</v>
      </c>
      <c r="D49" s="12"/>
      <c r="E49" s="12" t="e">
        <f>NA()</f>
        <v>#N/A</v>
      </c>
      <c r="F49" s="29">
        <f t="shared" si="1"/>
        <v>0</v>
      </c>
      <c r="G49" s="11">
        <f t="shared" si="2"/>
        <v>0</v>
      </c>
      <c r="K49"/>
      <c r="L49"/>
      <c r="M49"/>
      <c r="S49"/>
      <c r="T49"/>
      <c r="U49"/>
    </row>
    <row r="50" spans="1:21" ht="15">
      <c r="A50" s="12"/>
      <c r="B50" s="12" t="s">
        <v>238</v>
      </c>
      <c r="C50" s="43" t="s">
        <v>46</v>
      </c>
      <c r="D50" s="12"/>
      <c r="E50" s="12" t="e">
        <f>NA()</f>
        <v>#N/A</v>
      </c>
      <c r="F50" s="29">
        <f t="shared" si="1"/>
        <v>0</v>
      </c>
      <c r="G50" s="11">
        <f t="shared" si="2"/>
        <v>0</v>
      </c>
      <c r="K50"/>
      <c r="L50"/>
      <c r="M50"/>
      <c r="S50"/>
      <c r="T50"/>
      <c r="U50"/>
    </row>
    <row r="51" spans="1:21" ht="15">
      <c r="A51" s="12"/>
      <c r="B51" s="12" t="s">
        <v>239</v>
      </c>
      <c r="C51" s="43" t="s">
        <v>46</v>
      </c>
      <c r="D51" s="12"/>
      <c r="E51" s="12" t="e">
        <f>NA()</f>
        <v>#N/A</v>
      </c>
      <c r="F51" s="29">
        <f t="shared" si="1"/>
        <v>0</v>
      </c>
      <c r="G51" s="11">
        <f t="shared" si="2"/>
        <v>0</v>
      </c>
      <c r="K51"/>
      <c r="L51"/>
      <c r="M51"/>
      <c r="S51"/>
      <c r="T51"/>
      <c r="U51"/>
    </row>
    <row r="52" spans="2:21" ht="15">
      <c r="B52" t="s">
        <v>240</v>
      </c>
      <c r="C52" s="10" t="s">
        <v>46</v>
      </c>
      <c r="D52"/>
      <c r="E52" t="e">
        <f>NA()</f>
        <v>#N/A</v>
      </c>
      <c r="F52" s="29">
        <f t="shared" si="1"/>
        <v>0</v>
      </c>
      <c r="G52">
        <f t="shared" si="2"/>
        <v>0</v>
      </c>
      <c r="K52"/>
      <c r="L52"/>
      <c r="M52"/>
      <c r="S52"/>
      <c r="T52"/>
      <c r="U52"/>
    </row>
    <row r="53" spans="2:21" ht="15">
      <c r="B53" t="s">
        <v>241</v>
      </c>
      <c r="C53" s="10" t="s">
        <v>170</v>
      </c>
      <c r="D53"/>
      <c r="E53" t="e">
        <f>NA()</f>
        <v>#N/A</v>
      </c>
      <c r="F53" s="29">
        <f t="shared" si="1"/>
        <v>0</v>
      </c>
      <c r="G53">
        <f t="shared" si="2"/>
        <v>0</v>
      </c>
      <c r="K53"/>
      <c r="L53"/>
      <c r="M53"/>
      <c r="S53"/>
      <c r="T53"/>
      <c r="U53"/>
    </row>
    <row r="54" spans="1:21" ht="24.75" customHeight="1">
      <c r="A54" t="s">
        <v>180</v>
      </c>
      <c r="B54" t="s">
        <v>242</v>
      </c>
      <c r="D54"/>
      <c r="E54"/>
      <c r="F54" s="29"/>
      <c r="K54"/>
      <c r="L54"/>
      <c r="M54"/>
      <c r="S54"/>
      <c r="T54"/>
      <c r="U54"/>
    </row>
    <row r="55" spans="2:21" ht="15">
      <c r="B55" t="s">
        <v>243</v>
      </c>
      <c r="D55">
        <v>1</v>
      </c>
      <c r="E55" t="e">
        <f>NA()</f>
        <v>#N/A</v>
      </c>
      <c r="F55" s="29">
        <v>1500000</v>
      </c>
      <c r="G55">
        <f>F55*D55</f>
        <v>1500000</v>
      </c>
      <c r="K55"/>
      <c r="L55"/>
      <c r="M55"/>
      <c r="S55"/>
      <c r="T55"/>
      <c r="U55"/>
    </row>
    <row r="56" spans="4:21" ht="15">
      <c r="D56"/>
      <c r="E56" t="e">
        <f>NA()</f>
        <v>#N/A</v>
      </c>
      <c r="F56" s="29">
        <f t="shared" si="1"/>
        <v>0</v>
      </c>
      <c r="G56">
        <f>F56*D56</f>
        <v>0</v>
      </c>
      <c r="K56"/>
      <c r="L56"/>
      <c r="M56"/>
      <c r="S56"/>
      <c r="T56"/>
      <c r="U56"/>
    </row>
    <row r="57" spans="1:21" ht="26.25" customHeight="1">
      <c r="A57" s="57"/>
      <c r="B57" s="91" t="s">
        <v>91</v>
      </c>
      <c r="C57" s="58"/>
      <c r="D57" s="57"/>
      <c r="E57" s="57"/>
      <c r="F57" s="125"/>
      <c r="G57" s="60">
        <f>SUM(G4:G56)</f>
        <v>1500000</v>
      </c>
      <c r="K57"/>
      <c r="L57"/>
      <c r="M57"/>
      <c r="S57"/>
      <c r="T57"/>
      <c r="U57"/>
    </row>
    <row r="58" spans="1:21" ht="7.5" customHeight="1" thickBot="1">
      <c r="A58" s="12"/>
      <c r="B58" s="12"/>
      <c r="C58" s="43"/>
      <c r="D58" s="12"/>
      <c r="E58" s="12"/>
      <c r="F58" s="29"/>
      <c r="G58" s="11"/>
      <c r="K58"/>
      <c r="L58"/>
      <c r="M58"/>
      <c r="S58"/>
      <c r="T58"/>
      <c r="U58"/>
    </row>
    <row r="59" spans="1:21" ht="7.5" customHeight="1" thickTop="1">
      <c r="A59" s="54"/>
      <c r="B59" s="54"/>
      <c r="C59" s="55"/>
      <c r="D59" s="54"/>
      <c r="E59" s="54"/>
      <c r="F59" s="201"/>
      <c r="G59" s="56"/>
      <c r="K59"/>
      <c r="L59"/>
      <c r="M59"/>
      <c r="S59"/>
      <c r="T59"/>
      <c r="U59"/>
    </row>
    <row r="60" spans="1:21" ht="15">
      <c r="A60" s="12"/>
      <c r="B60" s="12" t="s">
        <v>142</v>
      </c>
      <c r="C60" s="43"/>
      <c r="D60" s="12"/>
      <c r="E60" s="12"/>
      <c r="F60" s="29"/>
      <c r="G60" s="11"/>
      <c r="K60"/>
      <c r="L60"/>
      <c r="M60"/>
      <c r="S60"/>
      <c r="T60"/>
      <c r="U60"/>
    </row>
    <row r="61" spans="1:21" ht="144" customHeight="1">
      <c r="A61" s="85"/>
      <c r="B61" s="276"/>
      <c r="C61" s="276"/>
      <c r="D61" s="276"/>
      <c r="E61" s="276"/>
      <c r="F61" s="276"/>
      <c r="G61" s="276"/>
      <c r="K61"/>
      <c r="L61"/>
      <c r="M61"/>
      <c r="S61"/>
      <c r="T61"/>
      <c r="U61"/>
    </row>
    <row r="62" spans="3:21" ht="40.5" customHeight="1">
      <c r="C62"/>
      <c r="D62"/>
      <c r="E62"/>
      <c r="K62"/>
      <c r="L62"/>
      <c r="M62"/>
      <c r="S62"/>
      <c r="T62"/>
      <c r="U62"/>
    </row>
    <row r="63" spans="3:21" ht="15">
      <c r="C63"/>
      <c r="D63"/>
      <c r="E63"/>
      <c r="K63"/>
      <c r="L63"/>
      <c r="M63"/>
      <c r="S63"/>
      <c r="T63"/>
      <c r="U63"/>
    </row>
    <row r="64" spans="3:21" ht="15">
      <c r="C64"/>
      <c r="D64"/>
      <c r="E64"/>
      <c r="K64"/>
      <c r="L64"/>
      <c r="M64"/>
      <c r="S64"/>
      <c r="T64"/>
      <c r="U64"/>
    </row>
    <row r="65" spans="3:21" ht="15">
      <c r="C65"/>
      <c r="D65"/>
      <c r="E65"/>
      <c r="K65"/>
      <c r="L65"/>
      <c r="M65"/>
      <c r="S65"/>
      <c r="T65"/>
      <c r="U65"/>
    </row>
    <row r="66" spans="3:21" ht="15">
      <c r="C66"/>
      <c r="D66"/>
      <c r="E66"/>
      <c r="K66"/>
      <c r="L66"/>
      <c r="M66"/>
      <c r="S66"/>
      <c r="T66"/>
      <c r="U66"/>
    </row>
    <row r="67" spans="3:21" ht="24.75" customHeight="1">
      <c r="C67"/>
      <c r="D67"/>
      <c r="E67"/>
      <c r="K67"/>
      <c r="L67"/>
      <c r="M67"/>
      <c r="S67"/>
      <c r="T67"/>
      <c r="U67"/>
    </row>
    <row r="68" spans="3:21" ht="15" customHeight="1">
      <c r="C68"/>
      <c r="D68"/>
      <c r="E68"/>
      <c r="K68"/>
      <c r="L68"/>
      <c r="M68"/>
      <c r="S68"/>
      <c r="T68"/>
      <c r="U68"/>
    </row>
    <row r="69" spans="3:21" ht="15">
      <c r="C69"/>
      <c r="D69"/>
      <c r="E69"/>
      <c r="K69"/>
      <c r="L69"/>
      <c r="M69"/>
      <c r="S69"/>
      <c r="T69"/>
      <c r="U69"/>
    </row>
    <row r="70" spans="3:21" ht="15">
      <c r="C70"/>
      <c r="D70"/>
      <c r="E70"/>
      <c r="K70"/>
      <c r="L70"/>
      <c r="M70"/>
      <c r="S70"/>
      <c r="T70"/>
      <c r="U70"/>
    </row>
    <row r="71" spans="3:21" ht="15">
      <c r="C71"/>
      <c r="D71"/>
      <c r="E71"/>
      <c r="K71"/>
      <c r="L71"/>
      <c r="M71"/>
      <c r="S71"/>
      <c r="T71"/>
      <c r="U71"/>
    </row>
    <row r="72" spans="3:21" ht="15">
      <c r="C72"/>
      <c r="D72"/>
      <c r="E72"/>
      <c r="K72"/>
      <c r="L72"/>
      <c r="M72"/>
      <c r="S72"/>
      <c r="T72"/>
      <c r="U72"/>
    </row>
    <row r="73" spans="3:21" ht="15">
      <c r="C73"/>
      <c r="D73"/>
      <c r="E73"/>
      <c r="K73"/>
      <c r="L73"/>
      <c r="M73"/>
      <c r="S73"/>
      <c r="T73"/>
      <c r="U73"/>
    </row>
    <row r="74" spans="3:21" ht="15">
      <c r="C74"/>
      <c r="D74"/>
      <c r="E74"/>
      <c r="K74"/>
      <c r="L74"/>
      <c r="M74"/>
      <c r="S74"/>
      <c r="T74"/>
      <c r="U74"/>
    </row>
    <row r="75" spans="3:21" ht="15">
      <c r="C75"/>
      <c r="D75"/>
      <c r="E75"/>
      <c r="K75"/>
      <c r="L75"/>
      <c r="M75"/>
      <c r="S75"/>
      <c r="T75"/>
      <c r="U75"/>
    </row>
    <row r="76" spans="3:21" ht="15">
      <c r="C76"/>
      <c r="D76"/>
      <c r="E76"/>
      <c r="K76"/>
      <c r="L76"/>
      <c r="M76"/>
      <c r="S76"/>
      <c r="T76"/>
      <c r="U76"/>
    </row>
    <row r="77" spans="3:21" ht="15">
      <c r="C77"/>
      <c r="D77"/>
      <c r="E77"/>
      <c r="K77"/>
      <c r="L77"/>
      <c r="M77"/>
      <c r="S77"/>
      <c r="T77"/>
      <c r="U77"/>
    </row>
    <row r="78" spans="3:21" ht="15">
      <c r="C78"/>
      <c r="D78"/>
      <c r="E78"/>
      <c r="K78"/>
      <c r="L78"/>
      <c r="M78"/>
      <c r="S78"/>
      <c r="T78"/>
      <c r="U78"/>
    </row>
    <row r="79" spans="3:21" ht="15">
      <c r="C79"/>
      <c r="D79"/>
      <c r="E79"/>
      <c r="K79"/>
      <c r="L79"/>
      <c r="M79"/>
      <c r="S79"/>
      <c r="T79"/>
      <c r="U79"/>
    </row>
    <row r="80" spans="3:21" ht="15">
      <c r="C80"/>
      <c r="D80"/>
      <c r="E80"/>
      <c r="K80"/>
      <c r="L80"/>
      <c r="M80"/>
      <c r="S80"/>
      <c r="T80"/>
      <c r="U80"/>
    </row>
    <row r="81" spans="3:21" ht="15">
      <c r="C81"/>
      <c r="D81"/>
      <c r="E81"/>
      <c r="K81"/>
      <c r="L81"/>
      <c r="M81"/>
      <c r="S81"/>
      <c r="T81"/>
      <c r="U81"/>
    </row>
    <row r="82" spans="3:21" ht="15">
      <c r="C82"/>
      <c r="D82"/>
      <c r="E82"/>
      <c r="K82"/>
      <c r="L82"/>
      <c r="M82"/>
      <c r="S82"/>
      <c r="T82"/>
      <c r="U82"/>
    </row>
    <row r="83" spans="3:21" ht="15">
      <c r="C83"/>
      <c r="D83"/>
      <c r="E83"/>
      <c r="K83"/>
      <c r="L83"/>
      <c r="M83"/>
      <c r="S83"/>
      <c r="T83"/>
      <c r="U83"/>
    </row>
    <row r="84" spans="3:21" ht="15">
      <c r="C84"/>
      <c r="D84"/>
      <c r="E84"/>
      <c r="K84"/>
      <c r="L84"/>
      <c r="M84"/>
      <c r="S84"/>
      <c r="T84"/>
      <c r="U84"/>
    </row>
    <row r="85" spans="3:21" ht="15">
      <c r="C85"/>
      <c r="D85"/>
      <c r="E85"/>
      <c r="K85"/>
      <c r="L85"/>
      <c r="M85"/>
      <c r="S85"/>
      <c r="T85"/>
      <c r="U85"/>
    </row>
    <row r="86" spans="3:21" ht="15">
      <c r="C86"/>
      <c r="D86"/>
      <c r="E86"/>
      <c r="K86"/>
      <c r="L86"/>
      <c r="M86"/>
      <c r="S86"/>
      <c r="T86"/>
      <c r="U86"/>
    </row>
    <row r="87" spans="3:21" ht="15">
      <c r="C87"/>
      <c r="D87"/>
      <c r="E87"/>
      <c r="K87"/>
      <c r="L87"/>
      <c r="M87"/>
      <c r="S87"/>
      <c r="T87"/>
      <c r="U87"/>
    </row>
    <row r="88" spans="3:21" ht="15">
      <c r="C88"/>
      <c r="D88"/>
      <c r="E88"/>
      <c r="K88"/>
      <c r="L88"/>
      <c r="M88"/>
      <c r="S88"/>
      <c r="T88"/>
      <c r="U88"/>
    </row>
    <row r="89" spans="3:21" ht="15">
      <c r="C89"/>
      <c r="D89"/>
      <c r="E89"/>
      <c r="K89"/>
      <c r="L89"/>
      <c r="M89"/>
      <c r="S89"/>
      <c r="T89"/>
      <c r="U89"/>
    </row>
    <row r="90" spans="3:21" ht="15">
      <c r="C90"/>
      <c r="D90"/>
      <c r="E90"/>
      <c r="K90"/>
      <c r="L90"/>
      <c r="M90"/>
      <c r="S90"/>
      <c r="T90"/>
      <c r="U90"/>
    </row>
    <row r="91" spans="3:21" ht="15">
      <c r="C91"/>
      <c r="D91"/>
      <c r="E91"/>
      <c r="K91"/>
      <c r="L91"/>
      <c r="M91"/>
      <c r="S91"/>
      <c r="T91"/>
      <c r="U91"/>
    </row>
    <row r="92" spans="3:21" ht="15">
      <c r="C92"/>
      <c r="D92"/>
      <c r="E92"/>
      <c r="K92"/>
      <c r="L92"/>
      <c r="M92"/>
      <c r="S92"/>
      <c r="T92"/>
      <c r="U92"/>
    </row>
    <row r="93" spans="3:21" ht="15">
      <c r="C93"/>
      <c r="D93"/>
      <c r="E93"/>
      <c r="K93"/>
      <c r="L93"/>
      <c r="M93"/>
      <c r="S93"/>
      <c r="T93"/>
      <c r="U93"/>
    </row>
    <row r="94" spans="3:21" ht="15">
      <c r="C94"/>
      <c r="D94"/>
      <c r="E94"/>
      <c r="K94"/>
      <c r="L94"/>
      <c r="M94"/>
      <c r="S94"/>
      <c r="T94"/>
      <c r="U94"/>
    </row>
    <row r="95" spans="3:21" ht="15">
      <c r="C95"/>
      <c r="D95"/>
      <c r="E95"/>
      <c r="K95"/>
      <c r="L95"/>
      <c r="M95"/>
      <c r="S95"/>
      <c r="T95"/>
      <c r="U95"/>
    </row>
    <row r="96" spans="3:21" ht="15">
      <c r="C96"/>
      <c r="D96"/>
      <c r="E96"/>
      <c r="K96"/>
      <c r="L96"/>
      <c r="M96"/>
      <c r="S96"/>
      <c r="T96"/>
      <c r="U96"/>
    </row>
    <row r="97" spans="3:21" ht="15">
      <c r="C97"/>
      <c r="D97"/>
      <c r="E97"/>
      <c r="K97"/>
      <c r="L97"/>
      <c r="M97"/>
      <c r="S97"/>
      <c r="T97"/>
      <c r="U97"/>
    </row>
    <row r="98" spans="3:21" ht="15">
      <c r="C98"/>
      <c r="D98"/>
      <c r="E98"/>
      <c r="K98"/>
      <c r="L98"/>
      <c r="M98"/>
      <c r="S98"/>
      <c r="T98"/>
      <c r="U98"/>
    </row>
    <row r="99" spans="3:21" ht="15">
      <c r="C99"/>
      <c r="D99"/>
      <c r="E99"/>
      <c r="K99"/>
      <c r="L99"/>
      <c r="M99"/>
      <c r="S99"/>
      <c r="T99"/>
      <c r="U99"/>
    </row>
    <row r="100" spans="3:21" ht="15">
      <c r="C100"/>
      <c r="D100"/>
      <c r="E100"/>
      <c r="K100"/>
      <c r="L100"/>
      <c r="M100"/>
      <c r="S100"/>
      <c r="T100"/>
      <c r="U100"/>
    </row>
    <row r="101" spans="3:21" ht="15">
      <c r="C101"/>
      <c r="D101"/>
      <c r="E101"/>
      <c r="K101"/>
      <c r="L101"/>
      <c r="M101"/>
      <c r="S101"/>
      <c r="T101"/>
      <c r="U101"/>
    </row>
    <row r="102" spans="3:21" ht="15">
      <c r="C102"/>
      <c r="D102"/>
      <c r="E102"/>
      <c r="K102"/>
      <c r="L102"/>
      <c r="M102"/>
      <c r="S102"/>
      <c r="T102"/>
      <c r="U102"/>
    </row>
    <row r="103" spans="3:21" ht="15">
      <c r="C103"/>
      <c r="D103"/>
      <c r="E103"/>
      <c r="K103"/>
      <c r="L103"/>
      <c r="M103"/>
      <c r="S103"/>
      <c r="T103"/>
      <c r="U103"/>
    </row>
    <row r="104" spans="3:21" ht="15">
      <c r="C104"/>
      <c r="D104"/>
      <c r="E104"/>
      <c r="K104"/>
      <c r="L104"/>
      <c r="M104"/>
      <c r="S104"/>
      <c r="T104"/>
      <c r="U104"/>
    </row>
    <row r="105" spans="3:21" ht="15">
      <c r="C105"/>
      <c r="D105"/>
      <c r="E105"/>
      <c r="K105"/>
      <c r="L105"/>
      <c r="M105"/>
      <c r="S105"/>
      <c r="T105"/>
      <c r="U105"/>
    </row>
    <row r="106" spans="3:21" ht="15">
      <c r="C106"/>
      <c r="D106"/>
      <c r="E106"/>
      <c r="K106"/>
      <c r="L106"/>
      <c r="M106"/>
      <c r="S106"/>
      <c r="T106"/>
      <c r="U106"/>
    </row>
    <row r="107" spans="3:21" ht="15">
      <c r="C107"/>
      <c r="D107"/>
      <c r="E107"/>
      <c r="K107"/>
      <c r="L107"/>
      <c r="M107"/>
      <c r="S107"/>
      <c r="T107"/>
      <c r="U107"/>
    </row>
    <row r="108" spans="3:21" ht="15">
      <c r="C108"/>
      <c r="D108"/>
      <c r="E108"/>
      <c r="K108"/>
      <c r="L108"/>
      <c r="M108"/>
      <c r="S108"/>
      <c r="T108"/>
      <c r="U108"/>
    </row>
    <row r="109" spans="3:21" ht="15">
      <c r="C109"/>
      <c r="D109"/>
      <c r="E109"/>
      <c r="K109"/>
      <c r="L109"/>
      <c r="M109"/>
      <c r="S109"/>
      <c r="T109"/>
      <c r="U109"/>
    </row>
    <row r="110" spans="3:21" ht="15">
      <c r="C110"/>
      <c r="D110"/>
      <c r="E110"/>
      <c r="K110"/>
      <c r="L110"/>
      <c r="M110"/>
      <c r="S110"/>
      <c r="T110"/>
      <c r="U110"/>
    </row>
    <row r="111" spans="3:21" ht="15">
      <c r="C111"/>
      <c r="D111"/>
      <c r="E111"/>
      <c r="K111"/>
      <c r="L111"/>
      <c r="M111"/>
      <c r="S111"/>
      <c r="T111"/>
      <c r="U111"/>
    </row>
    <row r="112" spans="3:21" ht="15">
      <c r="C112"/>
      <c r="D112"/>
      <c r="E112"/>
      <c r="K112"/>
      <c r="L112"/>
      <c r="M112"/>
      <c r="S112"/>
      <c r="T112"/>
      <c r="U112"/>
    </row>
    <row r="113" spans="3:21" ht="15">
      <c r="C113"/>
      <c r="D113"/>
      <c r="E113"/>
      <c r="K113"/>
      <c r="L113"/>
      <c r="M113"/>
      <c r="S113"/>
      <c r="T113"/>
      <c r="U113"/>
    </row>
    <row r="114" spans="3:21" ht="15">
      <c r="C114"/>
      <c r="D114"/>
      <c r="E114"/>
      <c r="K114"/>
      <c r="L114"/>
      <c r="M114"/>
      <c r="S114"/>
      <c r="T114"/>
      <c r="U114"/>
    </row>
    <row r="115" spans="3:21" ht="15">
      <c r="C115"/>
      <c r="D115"/>
      <c r="E115"/>
      <c r="K115"/>
      <c r="L115"/>
      <c r="M115"/>
      <c r="S115"/>
      <c r="T115"/>
      <c r="U115"/>
    </row>
    <row r="116" spans="3:21" ht="15">
      <c r="C116"/>
      <c r="D116"/>
      <c r="E116"/>
      <c r="K116"/>
      <c r="L116"/>
      <c r="M116"/>
      <c r="S116"/>
      <c r="T116"/>
      <c r="U116"/>
    </row>
    <row r="117" spans="3:21" ht="15">
      <c r="C117"/>
      <c r="D117"/>
      <c r="E117"/>
      <c r="K117"/>
      <c r="L117"/>
      <c r="M117"/>
      <c r="S117"/>
      <c r="T117"/>
      <c r="U117"/>
    </row>
    <row r="118" spans="3:21" ht="15">
      <c r="C118"/>
      <c r="D118"/>
      <c r="E118"/>
      <c r="K118"/>
      <c r="L118"/>
      <c r="M118"/>
      <c r="S118"/>
      <c r="T118"/>
      <c r="U118"/>
    </row>
    <row r="119" spans="3:21" ht="15">
      <c r="C119"/>
      <c r="D119"/>
      <c r="E119"/>
      <c r="K119"/>
      <c r="L119"/>
      <c r="M119"/>
      <c r="S119"/>
      <c r="T119"/>
      <c r="U119"/>
    </row>
    <row r="120" spans="3:21" ht="15">
      <c r="C120"/>
      <c r="D120"/>
      <c r="E120"/>
      <c r="K120"/>
      <c r="L120"/>
      <c r="M120"/>
      <c r="S120"/>
      <c r="T120"/>
      <c r="U120"/>
    </row>
    <row r="121" spans="4:21" ht="15">
      <c r="D121"/>
      <c r="E121"/>
      <c r="L121"/>
      <c r="M121"/>
      <c r="T121"/>
      <c r="U121"/>
    </row>
    <row r="122" spans="4:21" ht="15">
      <c r="D122"/>
      <c r="E122"/>
      <c r="L122"/>
      <c r="M122"/>
      <c r="T122"/>
      <c r="U122"/>
    </row>
    <row r="123" spans="4:21" ht="15">
      <c r="D123"/>
      <c r="E123"/>
      <c r="L123"/>
      <c r="M123"/>
      <c r="T123"/>
      <c r="U123"/>
    </row>
    <row r="124" spans="4:21" ht="15">
      <c r="D124"/>
      <c r="E124"/>
      <c r="L124"/>
      <c r="M124"/>
      <c r="T124"/>
      <c r="U124"/>
    </row>
    <row r="125" spans="4:21" ht="15">
      <c r="D125"/>
      <c r="E125"/>
      <c r="L125"/>
      <c r="M125"/>
      <c r="T125"/>
      <c r="U125"/>
    </row>
    <row r="126" spans="4:21" ht="15">
      <c r="D126"/>
      <c r="E126"/>
      <c r="L126"/>
      <c r="M126"/>
      <c r="T126"/>
      <c r="U126"/>
    </row>
    <row r="127" spans="4:21" ht="15">
      <c r="D127"/>
      <c r="E127"/>
      <c r="L127"/>
      <c r="M127"/>
      <c r="T127"/>
      <c r="U127"/>
    </row>
    <row r="128" spans="4:21" ht="15">
      <c r="D128"/>
      <c r="E128"/>
      <c r="L128"/>
      <c r="M128"/>
      <c r="T128"/>
      <c r="U128"/>
    </row>
    <row r="129" spans="4:21" ht="15">
      <c r="D129"/>
      <c r="E129"/>
      <c r="L129"/>
      <c r="M129"/>
      <c r="T129"/>
      <c r="U129"/>
    </row>
    <row r="130" spans="4:21" ht="15">
      <c r="D130"/>
      <c r="E130"/>
      <c r="L130"/>
      <c r="M130"/>
      <c r="T130"/>
      <c r="U130"/>
    </row>
    <row r="131" spans="4:21" ht="15">
      <c r="D131"/>
      <c r="E131"/>
      <c r="L131"/>
      <c r="M131"/>
      <c r="T131"/>
      <c r="U131"/>
    </row>
    <row r="132" spans="4:21" ht="15">
      <c r="D132"/>
      <c r="E132"/>
      <c r="L132"/>
      <c r="M132"/>
      <c r="T132"/>
      <c r="U132"/>
    </row>
    <row r="133" spans="4:21" ht="15">
      <c r="D133"/>
      <c r="E133"/>
      <c r="L133"/>
      <c r="M133"/>
      <c r="T133"/>
      <c r="U133"/>
    </row>
    <row r="134" spans="4:21" ht="15">
      <c r="D134"/>
      <c r="E134"/>
      <c r="L134"/>
      <c r="M134"/>
      <c r="T134"/>
      <c r="U134"/>
    </row>
    <row r="135" spans="4:21" ht="15">
      <c r="D135"/>
      <c r="E135"/>
      <c r="L135"/>
      <c r="M135"/>
      <c r="T135"/>
      <c r="U135"/>
    </row>
    <row r="136" spans="4:21" ht="15">
      <c r="D136"/>
      <c r="E136"/>
      <c r="L136"/>
      <c r="M136"/>
      <c r="T136"/>
      <c r="U136"/>
    </row>
    <row r="137" spans="4:21" ht="15">
      <c r="D137"/>
      <c r="E137"/>
      <c r="L137"/>
      <c r="M137"/>
      <c r="T137"/>
      <c r="U137"/>
    </row>
    <row r="138" spans="4:21" ht="15">
      <c r="D138"/>
      <c r="E138"/>
      <c r="L138"/>
      <c r="M138"/>
      <c r="T138"/>
      <c r="U138"/>
    </row>
    <row r="139" spans="4:21" ht="15">
      <c r="D139"/>
      <c r="E139"/>
      <c r="L139"/>
      <c r="M139"/>
      <c r="T139"/>
      <c r="U139"/>
    </row>
    <row r="140" spans="4:21" ht="15">
      <c r="D140"/>
      <c r="E140"/>
      <c r="L140"/>
      <c r="M140"/>
      <c r="T140"/>
      <c r="U140"/>
    </row>
    <row r="141" spans="4:21" ht="15">
      <c r="D141"/>
      <c r="E141"/>
      <c r="L141"/>
      <c r="M141"/>
      <c r="T141"/>
      <c r="U141"/>
    </row>
    <row r="142" spans="4:21" ht="15">
      <c r="D142"/>
      <c r="E142"/>
      <c r="L142"/>
      <c r="M142"/>
      <c r="T142"/>
      <c r="U142"/>
    </row>
    <row r="143" spans="4:21" ht="15">
      <c r="D143"/>
      <c r="E143"/>
      <c r="L143"/>
      <c r="M143"/>
      <c r="T143"/>
      <c r="U143"/>
    </row>
    <row r="144" spans="4:21" ht="15">
      <c r="D144"/>
      <c r="E144"/>
      <c r="L144"/>
      <c r="M144"/>
      <c r="T144"/>
      <c r="U144"/>
    </row>
    <row r="145" spans="4:21" ht="15">
      <c r="D145"/>
      <c r="E145"/>
      <c r="L145"/>
      <c r="M145"/>
      <c r="T145"/>
      <c r="U145"/>
    </row>
    <row r="146" spans="4:21" ht="15">
      <c r="D146"/>
      <c r="E146"/>
      <c r="L146"/>
      <c r="M146"/>
      <c r="T146"/>
      <c r="U146"/>
    </row>
    <row r="147" spans="4:21" ht="15">
      <c r="D147"/>
      <c r="E147"/>
      <c r="L147"/>
      <c r="M147"/>
      <c r="T147"/>
      <c r="U147"/>
    </row>
    <row r="148" spans="4:21" ht="15">
      <c r="D148"/>
      <c r="E148"/>
      <c r="L148"/>
      <c r="M148"/>
      <c r="T148"/>
      <c r="U148"/>
    </row>
    <row r="149" spans="4:21" ht="15">
      <c r="D149"/>
      <c r="E149"/>
      <c r="L149"/>
      <c r="M149"/>
      <c r="T149"/>
      <c r="U149"/>
    </row>
    <row r="150" spans="4:21" ht="15">
      <c r="D150"/>
      <c r="E150"/>
      <c r="L150"/>
      <c r="M150"/>
      <c r="T150"/>
      <c r="U150"/>
    </row>
    <row r="151" spans="4:21" ht="15">
      <c r="D151"/>
      <c r="E151"/>
      <c r="L151"/>
      <c r="M151"/>
      <c r="T151"/>
      <c r="U151"/>
    </row>
    <row r="152" spans="4:21" ht="15">
      <c r="D152"/>
      <c r="E152"/>
      <c r="L152"/>
      <c r="M152"/>
      <c r="T152"/>
      <c r="U152"/>
    </row>
    <row r="153" spans="4:21" ht="15">
      <c r="D153"/>
      <c r="E153"/>
      <c r="L153"/>
      <c r="M153"/>
      <c r="T153"/>
      <c r="U153"/>
    </row>
    <row r="154" spans="4:21" ht="15">
      <c r="D154"/>
      <c r="E154"/>
      <c r="L154"/>
      <c r="M154"/>
      <c r="T154"/>
      <c r="U154"/>
    </row>
    <row r="155" spans="4:21" ht="15">
      <c r="D155"/>
      <c r="E155"/>
      <c r="L155"/>
      <c r="M155"/>
      <c r="T155"/>
      <c r="U155"/>
    </row>
    <row r="156" spans="4:21" ht="15">
      <c r="D156"/>
      <c r="E156"/>
      <c r="L156"/>
      <c r="M156"/>
      <c r="T156"/>
      <c r="U156"/>
    </row>
    <row r="157" spans="4:21" ht="15">
      <c r="D157"/>
      <c r="E157"/>
      <c r="L157"/>
      <c r="M157"/>
      <c r="T157"/>
      <c r="U157"/>
    </row>
    <row r="158" spans="4:21" ht="15">
      <c r="D158"/>
      <c r="E158"/>
      <c r="L158"/>
      <c r="M158"/>
      <c r="T158"/>
      <c r="U158"/>
    </row>
    <row r="159" spans="4:21" ht="15">
      <c r="D159"/>
      <c r="E159"/>
      <c r="L159"/>
      <c r="M159"/>
      <c r="T159"/>
      <c r="U159"/>
    </row>
    <row r="160" spans="4:21" ht="15">
      <c r="D160"/>
      <c r="E160"/>
      <c r="L160"/>
      <c r="M160"/>
      <c r="T160"/>
      <c r="U160"/>
    </row>
    <row r="161" spans="4:21" ht="15">
      <c r="D161"/>
      <c r="E161"/>
      <c r="L161"/>
      <c r="M161"/>
      <c r="T161"/>
      <c r="U161"/>
    </row>
    <row r="162" spans="4:21" ht="15">
      <c r="D162"/>
      <c r="E162"/>
      <c r="L162"/>
      <c r="M162"/>
      <c r="T162"/>
      <c r="U162"/>
    </row>
    <row r="163" spans="4:21" ht="15">
      <c r="D163"/>
      <c r="E163"/>
      <c r="L163"/>
      <c r="M163"/>
      <c r="T163"/>
      <c r="U163"/>
    </row>
    <row r="164" spans="4:21" ht="15">
      <c r="D164"/>
      <c r="E164"/>
      <c r="L164"/>
      <c r="M164"/>
      <c r="T164"/>
      <c r="U164"/>
    </row>
    <row r="165" spans="4:21" ht="15">
      <c r="D165"/>
      <c r="E165"/>
      <c r="L165"/>
      <c r="M165"/>
      <c r="T165"/>
      <c r="U165"/>
    </row>
    <row r="166" spans="4:21" ht="15">
      <c r="D166"/>
      <c r="E166"/>
      <c r="L166"/>
      <c r="M166"/>
      <c r="T166"/>
      <c r="U166"/>
    </row>
    <row r="167" spans="4:21" ht="15">
      <c r="D167"/>
      <c r="E167"/>
      <c r="L167"/>
      <c r="M167"/>
      <c r="T167"/>
      <c r="U167"/>
    </row>
    <row r="168" spans="4:21" ht="15">
      <c r="D168"/>
      <c r="E168"/>
      <c r="L168"/>
      <c r="M168"/>
      <c r="T168"/>
      <c r="U168"/>
    </row>
    <row r="169" spans="4:21" ht="15">
      <c r="D169"/>
      <c r="E169"/>
      <c r="L169"/>
      <c r="M169"/>
      <c r="T169"/>
      <c r="U169"/>
    </row>
    <row r="170" spans="4:21" ht="15">
      <c r="D170"/>
      <c r="E170"/>
      <c r="L170"/>
      <c r="M170"/>
      <c r="T170"/>
      <c r="U170"/>
    </row>
    <row r="171" spans="4:21" ht="15">
      <c r="D171"/>
      <c r="E171"/>
      <c r="L171"/>
      <c r="M171"/>
      <c r="T171"/>
      <c r="U171"/>
    </row>
    <row r="172" spans="4:21" ht="15">
      <c r="D172"/>
      <c r="E172"/>
      <c r="L172"/>
      <c r="M172"/>
      <c r="T172"/>
      <c r="U172"/>
    </row>
    <row r="173" spans="4:21" ht="15">
      <c r="D173"/>
      <c r="E173"/>
      <c r="L173"/>
      <c r="M173"/>
      <c r="T173"/>
      <c r="U173"/>
    </row>
    <row r="174" spans="4:21" ht="15">
      <c r="D174"/>
      <c r="E174"/>
      <c r="L174"/>
      <c r="M174"/>
      <c r="T174"/>
      <c r="U174"/>
    </row>
    <row r="175" spans="4:21" ht="15">
      <c r="D175"/>
      <c r="E175"/>
      <c r="L175"/>
      <c r="M175"/>
      <c r="T175"/>
      <c r="U175"/>
    </row>
    <row r="176" spans="4:21" ht="15">
      <c r="D176"/>
      <c r="E176"/>
      <c r="L176"/>
      <c r="M176"/>
      <c r="T176"/>
      <c r="U176"/>
    </row>
    <row r="177" spans="4:21" ht="15">
      <c r="D177"/>
      <c r="E177"/>
      <c r="L177"/>
      <c r="M177"/>
      <c r="T177"/>
      <c r="U177"/>
    </row>
    <row r="178" spans="4:21" ht="15">
      <c r="D178"/>
      <c r="E178"/>
      <c r="L178"/>
      <c r="M178"/>
      <c r="T178"/>
      <c r="U178"/>
    </row>
    <row r="179" spans="4:21" ht="15">
      <c r="D179"/>
      <c r="E179"/>
      <c r="L179"/>
      <c r="M179"/>
      <c r="T179"/>
      <c r="U179"/>
    </row>
    <row r="180" spans="4:21" ht="15">
      <c r="D180"/>
      <c r="E180"/>
      <c r="L180"/>
      <c r="M180"/>
      <c r="T180"/>
      <c r="U180"/>
    </row>
    <row r="181" spans="4:21" ht="15">
      <c r="D181"/>
      <c r="E181"/>
      <c r="L181"/>
      <c r="M181"/>
      <c r="T181"/>
      <c r="U181"/>
    </row>
    <row r="182" spans="4:21" ht="15">
      <c r="D182"/>
      <c r="E182"/>
      <c r="L182"/>
      <c r="M182"/>
      <c r="T182"/>
      <c r="U182"/>
    </row>
    <row r="183" spans="4:21" ht="15">
      <c r="D183"/>
      <c r="E183"/>
      <c r="L183"/>
      <c r="M183"/>
      <c r="T183"/>
      <c r="U183"/>
    </row>
    <row r="184" spans="4:21" ht="15">
      <c r="D184"/>
      <c r="E184"/>
      <c r="L184"/>
      <c r="M184"/>
      <c r="T184"/>
      <c r="U184"/>
    </row>
    <row r="185" spans="4:21" ht="15">
      <c r="D185"/>
      <c r="E185"/>
      <c r="L185"/>
      <c r="M185"/>
      <c r="T185"/>
      <c r="U185"/>
    </row>
    <row r="186" spans="4:21" ht="15">
      <c r="D186"/>
      <c r="E186"/>
      <c r="L186"/>
      <c r="M186"/>
      <c r="T186"/>
      <c r="U186"/>
    </row>
    <row r="187" spans="4:21" ht="15">
      <c r="D187"/>
      <c r="E187"/>
      <c r="L187"/>
      <c r="M187"/>
      <c r="T187"/>
      <c r="U187"/>
    </row>
    <row r="188" spans="4:21" ht="15">
      <c r="D188"/>
      <c r="E188"/>
      <c r="L188"/>
      <c r="M188"/>
      <c r="T188"/>
      <c r="U188"/>
    </row>
    <row r="189" spans="4:21" ht="15">
      <c r="D189"/>
      <c r="E189"/>
      <c r="L189"/>
      <c r="M189"/>
      <c r="T189"/>
      <c r="U189"/>
    </row>
    <row r="190" spans="4:21" ht="15">
      <c r="D190"/>
      <c r="E190"/>
      <c r="L190"/>
      <c r="M190"/>
      <c r="T190"/>
      <c r="U190"/>
    </row>
    <row r="191" spans="4:21" ht="15">
      <c r="D191"/>
      <c r="E191"/>
      <c r="L191"/>
      <c r="M191"/>
      <c r="T191"/>
      <c r="U191"/>
    </row>
    <row r="192" spans="4:21" ht="15">
      <c r="D192"/>
      <c r="E192"/>
      <c r="L192"/>
      <c r="M192"/>
      <c r="T192"/>
      <c r="U192"/>
    </row>
    <row r="193" spans="4:21" ht="15">
      <c r="D193"/>
      <c r="E193"/>
      <c r="L193"/>
      <c r="M193"/>
      <c r="T193"/>
      <c r="U193"/>
    </row>
    <row r="194" spans="4:21" ht="15">
      <c r="D194"/>
      <c r="E194"/>
      <c r="L194"/>
      <c r="M194"/>
      <c r="T194"/>
      <c r="U194"/>
    </row>
    <row r="195" spans="4:21" ht="15">
      <c r="D195"/>
      <c r="E195"/>
      <c r="L195"/>
      <c r="M195"/>
      <c r="T195"/>
      <c r="U195"/>
    </row>
    <row r="196" spans="4:21" ht="15">
      <c r="D196"/>
      <c r="E196"/>
      <c r="L196"/>
      <c r="M196"/>
      <c r="T196"/>
      <c r="U196"/>
    </row>
    <row r="197" spans="4:21" ht="15">
      <c r="D197"/>
      <c r="E197"/>
      <c r="L197"/>
      <c r="M197"/>
      <c r="T197"/>
      <c r="U197"/>
    </row>
    <row r="198" spans="4:21" ht="15">
      <c r="D198"/>
      <c r="E198"/>
      <c r="L198"/>
      <c r="M198"/>
      <c r="T198"/>
      <c r="U198"/>
    </row>
    <row r="199" spans="4:21" ht="15">
      <c r="D199"/>
      <c r="E199"/>
      <c r="L199"/>
      <c r="M199"/>
      <c r="T199"/>
      <c r="U199"/>
    </row>
    <row r="200" spans="4:21" ht="15">
      <c r="D200"/>
      <c r="E200"/>
      <c r="L200"/>
      <c r="M200"/>
      <c r="T200"/>
      <c r="U200"/>
    </row>
    <row r="201" spans="4:21" ht="15">
      <c r="D201"/>
      <c r="E201"/>
      <c r="L201"/>
      <c r="M201"/>
      <c r="T201"/>
      <c r="U201"/>
    </row>
    <row r="202" spans="4:21" ht="15">
      <c r="D202"/>
      <c r="E202"/>
      <c r="L202"/>
      <c r="M202"/>
      <c r="T202"/>
      <c r="U202"/>
    </row>
    <row r="203" spans="4:21" ht="15">
      <c r="D203"/>
      <c r="E203"/>
      <c r="L203"/>
      <c r="M203"/>
      <c r="T203"/>
      <c r="U203"/>
    </row>
    <row r="204" spans="4:21" ht="15">
      <c r="D204"/>
      <c r="E204"/>
      <c r="L204"/>
      <c r="M204"/>
      <c r="T204"/>
      <c r="U204"/>
    </row>
    <row r="205" spans="4:21" ht="15">
      <c r="D205"/>
      <c r="E205"/>
      <c r="L205"/>
      <c r="M205"/>
      <c r="T205"/>
      <c r="U205"/>
    </row>
    <row r="206" spans="4:21" ht="15">
      <c r="D206"/>
      <c r="E206"/>
      <c r="L206"/>
      <c r="M206"/>
      <c r="T206"/>
      <c r="U206"/>
    </row>
    <row r="207" spans="4:21" ht="15">
      <c r="D207"/>
      <c r="E207"/>
      <c r="L207"/>
      <c r="M207"/>
      <c r="T207"/>
      <c r="U207"/>
    </row>
    <row r="208" spans="4:21" ht="15">
      <c r="D208"/>
      <c r="E208"/>
      <c r="L208"/>
      <c r="M208"/>
      <c r="T208"/>
      <c r="U208"/>
    </row>
    <row r="209" spans="4:21" ht="15">
      <c r="D209"/>
      <c r="E209"/>
      <c r="L209"/>
      <c r="M209"/>
      <c r="T209"/>
      <c r="U209"/>
    </row>
    <row r="210" spans="4:21" ht="15">
      <c r="D210"/>
      <c r="E210"/>
      <c r="L210"/>
      <c r="M210"/>
      <c r="T210"/>
      <c r="U210"/>
    </row>
    <row r="211" spans="4:21" ht="15">
      <c r="D211"/>
      <c r="E211"/>
      <c r="L211"/>
      <c r="M211"/>
      <c r="T211"/>
      <c r="U211"/>
    </row>
    <row r="212" spans="4:21" ht="15">
      <c r="D212"/>
      <c r="E212"/>
      <c r="L212"/>
      <c r="M212"/>
      <c r="T212"/>
      <c r="U212"/>
    </row>
    <row r="213" spans="4:21" ht="15">
      <c r="D213"/>
      <c r="E213"/>
      <c r="L213"/>
      <c r="M213"/>
      <c r="T213"/>
      <c r="U213"/>
    </row>
    <row r="214" spans="4:21" ht="15">
      <c r="D214"/>
      <c r="E214"/>
      <c r="L214"/>
      <c r="M214"/>
      <c r="T214"/>
      <c r="U214"/>
    </row>
    <row r="215" spans="4:21" ht="15">
      <c r="D215"/>
      <c r="E215"/>
      <c r="L215"/>
      <c r="M215"/>
      <c r="T215"/>
      <c r="U215"/>
    </row>
    <row r="216" spans="4:21" ht="15">
      <c r="D216"/>
      <c r="E216"/>
      <c r="L216"/>
      <c r="M216"/>
      <c r="T216"/>
      <c r="U216"/>
    </row>
    <row r="217" spans="4:21" ht="15">
      <c r="D217"/>
      <c r="E217"/>
      <c r="L217"/>
      <c r="M217"/>
      <c r="T217"/>
      <c r="U217"/>
    </row>
    <row r="218" spans="4:21" ht="15">
      <c r="D218"/>
      <c r="E218"/>
      <c r="L218"/>
      <c r="M218"/>
      <c r="T218"/>
      <c r="U218"/>
    </row>
    <row r="219" spans="4:21" ht="15">
      <c r="D219"/>
      <c r="E219"/>
      <c r="L219"/>
      <c r="M219"/>
      <c r="T219"/>
      <c r="U219"/>
    </row>
    <row r="220" spans="4:21" ht="15">
      <c r="D220"/>
      <c r="E220"/>
      <c r="L220"/>
      <c r="M220"/>
      <c r="T220"/>
      <c r="U220"/>
    </row>
    <row r="221" spans="4:21" ht="15">
      <c r="D221"/>
      <c r="E221"/>
      <c r="L221"/>
      <c r="M221"/>
      <c r="T221"/>
      <c r="U221"/>
    </row>
    <row r="222" spans="4:21" ht="15">
      <c r="D222"/>
      <c r="E222"/>
      <c r="L222"/>
      <c r="M222"/>
      <c r="T222"/>
      <c r="U222"/>
    </row>
    <row r="223" spans="4:21" ht="15">
      <c r="D223"/>
      <c r="E223"/>
      <c r="L223"/>
      <c r="M223"/>
      <c r="T223"/>
      <c r="U223"/>
    </row>
    <row r="224" spans="4:21" ht="15">
      <c r="D224"/>
      <c r="E224"/>
      <c r="L224"/>
      <c r="M224"/>
      <c r="T224"/>
      <c r="U224"/>
    </row>
    <row r="225" spans="4:21" ht="15">
      <c r="D225"/>
      <c r="E225"/>
      <c r="L225"/>
      <c r="M225"/>
      <c r="T225"/>
      <c r="U225"/>
    </row>
    <row r="226" spans="4:21" ht="15">
      <c r="D226"/>
      <c r="E226"/>
      <c r="L226"/>
      <c r="M226"/>
      <c r="T226"/>
      <c r="U226"/>
    </row>
    <row r="227" spans="4:21" ht="15">
      <c r="D227"/>
      <c r="E227"/>
      <c r="L227"/>
      <c r="M227"/>
      <c r="T227"/>
      <c r="U227"/>
    </row>
    <row r="228" spans="4:21" ht="15">
      <c r="D228"/>
      <c r="E228"/>
      <c r="L228"/>
      <c r="M228"/>
      <c r="T228"/>
      <c r="U228"/>
    </row>
    <row r="229" spans="4:21" ht="15">
      <c r="D229"/>
      <c r="E229"/>
      <c r="L229"/>
      <c r="M229"/>
      <c r="T229"/>
      <c r="U229"/>
    </row>
    <row r="230" spans="4:21" ht="15">
      <c r="D230"/>
      <c r="E230"/>
      <c r="L230"/>
      <c r="M230"/>
      <c r="T230"/>
      <c r="U230"/>
    </row>
    <row r="231" spans="4:21" ht="15">
      <c r="D231"/>
      <c r="E231"/>
      <c r="L231"/>
      <c r="M231"/>
      <c r="T231"/>
      <c r="U231"/>
    </row>
    <row r="232" spans="4:21" ht="15">
      <c r="D232"/>
      <c r="E232"/>
      <c r="L232"/>
      <c r="M232"/>
      <c r="T232"/>
      <c r="U232"/>
    </row>
    <row r="233" spans="4:21" ht="15">
      <c r="D233"/>
      <c r="E233"/>
      <c r="L233"/>
      <c r="M233"/>
      <c r="T233"/>
      <c r="U233"/>
    </row>
    <row r="234" spans="4:21" ht="15">
      <c r="D234"/>
      <c r="E234"/>
      <c r="L234"/>
      <c r="M234"/>
      <c r="T234"/>
      <c r="U234"/>
    </row>
    <row r="235" spans="4:21" ht="15">
      <c r="D235"/>
      <c r="E235"/>
      <c r="L235"/>
      <c r="M235"/>
      <c r="T235"/>
      <c r="U235"/>
    </row>
    <row r="236" spans="4:21" ht="15">
      <c r="D236"/>
      <c r="E236"/>
      <c r="L236"/>
      <c r="M236"/>
      <c r="T236"/>
      <c r="U236"/>
    </row>
    <row r="237" spans="4:21" ht="15">
      <c r="D237"/>
      <c r="E237"/>
      <c r="L237"/>
      <c r="M237"/>
      <c r="T237"/>
      <c r="U237"/>
    </row>
    <row r="238" spans="4:21" ht="15">
      <c r="D238"/>
      <c r="E238"/>
      <c r="L238"/>
      <c r="M238"/>
      <c r="T238"/>
      <c r="U238"/>
    </row>
    <row r="239" spans="4:21" ht="15">
      <c r="D239"/>
      <c r="E239"/>
      <c r="L239"/>
      <c r="M239"/>
      <c r="T239"/>
      <c r="U239"/>
    </row>
    <row r="240" spans="4:21" ht="15">
      <c r="D240"/>
      <c r="E240"/>
      <c r="L240"/>
      <c r="M240"/>
      <c r="T240"/>
      <c r="U240"/>
    </row>
    <row r="241" spans="4:21" ht="15">
      <c r="D241"/>
      <c r="E241"/>
      <c r="L241"/>
      <c r="M241"/>
      <c r="T241"/>
      <c r="U241"/>
    </row>
    <row r="242" spans="4:21" ht="15">
      <c r="D242"/>
      <c r="E242"/>
      <c r="L242"/>
      <c r="M242"/>
      <c r="T242"/>
      <c r="U242"/>
    </row>
    <row r="243" spans="4:21" ht="15">
      <c r="D243"/>
      <c r="E243"/>
      <c r="L243"/>
      <c r="M243"/>
      <c r="T243"/>
      <c r="U243"/>
    </row>
    <row r="244" spans="4:21" ht="15">
      <c r="D244"/>
      <c r="E244"/>
      <c r="L244"/>
      <c r="M244"/>
      <c r="T244"/>
      <c r="U244"/>
    </row>
    <row r="245" spans="4:21" ht="15">
      <c r="D245"/>
      <c r="E245"/>
      <c r="L245"/>
      <c r="M245"/>
      <c r="T245"/>
      <c r="U245"/>
    </row>
    <row r="246" spans="4:21" ht="15">
      <c r="D246"/>
      <c r="E246"/>
      <c r="L246"/>
      <c r="M246"/>
      <c r="T246"/>
      <c r="U246"/>
    </row>
    <row r="247" spans="4:21" ht="15">
      <c r="D247"/>
      <c r="E247"/>
      <c r="L247"/>
      <c r="M247"/>
      <c r="T247"/>
      <c r="U247"/>
    </row>
    <row r="248" spans="4:21" ht="15">
      <c r="D248"/>
      <c r="E248"/>
      <c r="L248"/>
      <c r="M248"/>
      <c r="T248"/>
      <c r="U248"/>
    </row>
    <row r="249" spans="4:21" ht="15">
      <c r="D249"/>
      <c r="E249"/>
      <c r="L249"/>
      <c r="M249"/>
      <c r="T249"/>
      <c r="U249"/>
    </row>
    <row r="250" spans="4:21" ht="15">
      <c r="D250"/>
      <c r="E250"/>
      <c r="L250"/>
      <c r="M250"/>
      <c r="T250"/>
      <c r="U250"/>
    </row>
    <row r="251" spans="4:21" ht="15">
      <c r="D251"/>
      <c r="E251"/>
      <c r="L251"/>
      <c r="M251"/>
      <c r="T251"/>
      <c r="U251"/>
    </row>
    <row r="252" spans="4:21" ht="15">
      <c r="D252"/>
      <c r="E252"/>
      <c r="L252"/>
      <c r="M252"/>
      <c r="T252"/>
      <c r="U252"/>
    </row>
    <row r="253" spans="4:21" ht="15">
      <c r="D253"/>
      <c r="E253"/>
      <c r="L253"/>
      <c r="M253"/>
      <c r="T253"/>
      <c r="U253"/>
    </row>
    <row r="254" spans="4:21" ht="15">
      <c r="D254"/>
      <c r="E254"/>
      <c r="L254"/>
      <c r="M254"/>
      <c r="T254"/>
      <c r="U254"/>
    </row>
    <row r="255" spans="4:21" ht="15">
      <c r="D255"/>
      <c r="E255"/>
      <c r="L255"/>
      <c r="M255"/>
      <c r="T255"/>
      <c r="U255"/>
    </row>
    <row r="256" spans="4:21" ht="15">
      <c r="D256"/>
      <c r="E256"/>
      <c r="L256"/>
      <c r="M256"/>
      <c r="T256"/>
      <c r="U256"/>
    </row>
    <row r="257" spans="4:21" ht="15">
      <c r="D257"/>
      <c r="E257"/>
      <c r="L257"/>
      <c r="M257"/>
      <c r="T257"/>
      <c r="U257"/>
    </row>
    <row r="258" spans="4:21" ht="15">
      <c r="D258"/>
      <c r="E258"/>
      <c r="L258"/>
      <c r="M258"/>
      <c r="T258"/>
      <c r="U258"/>
    </row>
    <row r="259" spans="4:21" ht="15">
      <c r="D259"/>
      <c r="E259"/>
      <c r="L259"/>
      <c r="M259"/>
      <c r="T259"/>
      <c r="U259"/>
    </row>
    <row r="260" spans="4:21" ht="15">
      <c r="D260"/>
      <c r="E260"/>
      <c r="L260"/>
      <c r="M260"/>
      <c r="T260"/>
      <c r="U260"/>
    </row>
    <row r="261" spans="4:21" ht="15">
      <c r="D261"/>
      <c r="E261"/>
      <c r="L261"/>
      <c r="M261"/>
      <c r="T261"/>
      <c r="U261"/>
    </row>
    <row r="262" spans="4:21" ht="15">
      <c r="D262"/>
      <c r="E262"/>
      <c r="L262"/>
      <c r="M262"/>
      <c r="T262"/>
      <c r="U262"/>
    </row>
    <row r="263" spans="4:21" ht="15">
      <c r="D263"/>
      <c r="E263"/>
      <c r="L263"/>
      <c r="M263"/>
      <c r="T263"/>
      <c r="U263"/>
    </row>
    <row r="264" spans="4:21" ht="15">
      <c r="D264"/>
      <c r="E264"/>
      <c r="L264"/>
      <c r="M264"/>
      <c r="T264"/>
      <c r="U264"/>
    </row>
    <row r="265" spans="4:21" ht="15">
      <c r="D265"/>
      <c r="E265"/>
      <c r="L265"/>
      <c r="M265"/>
      <c r="T265"/>
      <c r="U265"/>
    </row>
    <row r="266" spans="4:21" ht="15">
      <c r="D266"/>
      <c r="E266"/>
      <c r="L266"/>
      <c r="M266"/>
      <c r="T266"/>
      <c r="U266"/>
    </row>
    <row r="267" spans="4:21" ht="15">
      <c r="D267"/>
      <c r="E267"/>
      <c r="L267"/>
      <c r="M267"/>
      <c r="T267"/>
      <c r="U267"/>
    </row>
    <row r="268" spans="4:21" ht="15">
      <c r="D268"/>
      <c r="E268"/>
      <c r="L268"/>
      <c r="M268"/>
      <c r="T268"/>
      <c r="U268"/>
    </row>
    <row r="269" spans="4:21" ht="15">
      <c r="D269"/>
      <c r="E269"/>
      <c r="L269"/>
      <c r="M269"/>
      <c r="T269"/>
      <c r="U269"/>
    </row>
    <row r="270" spans="4:21" ht="15">
      <c r="D270"/>
      <c r="E270"/>
      <c r="L270"/>
      <c r="M270"/>
      <c r="T270"/>
      <c r="U270"/>
    </row>
    <row r="271" spans="4:21" ht="15">
      <c r="D271"/>
      <c r="E271"/>
      <c r="L271"/>
      <c r="M271"/>
      <c r="T271"/>
      <c r="U271"/>
    </row>
    <row r="272" spans="4:21" ht="15">
      <c r="D272"/>
      <c r="E272"/>
      <c r="L272"/>
      <c r="M272"/>
      <c r="T272"/>
      <c r="U272"/>
    </row>
    <row r="273" spans="4:21" ht="15">
      <c r="D273"/>
      <c r="E273"/>
      <c r="L273"/>
      <c r="M273"/>
      <c r="T273"/>
      <c r="U273"/>
    </row>
    <row r="274" spans="4:21" ht="15">
      <c r="D274"/>
      <c r="E274"/>
      <c r="L274"/>
      <c r="M274"/>
      <c r="T274"/>
      <c r="U274"/>
    </row>
    <row r="275" spans="4:21" ht="15">
      <c r="D275"/>
      <c r="E275"/>
      <c r="L275"/>
      <c r="M275"/>
      <c r="T275"/>
      <c r="U275"/>
    </row>
    <row r="276" spans="4:21" ht="15">
      <c r="D276"/>
      <c r="E276"/>
      <c r="L276"/>
      <c r="M276"/>
      <c r="T276"/>
      <c r="U276"/>
    </row>
    <row r="277" spans="4:21" ht="15">
      <c r="D277"/>
      <c r="E277"/>
      <c r="L277"/>
      <c r="M277"/>
      <c r="T277"/>
      <c r="U277"/>
    </row>
    <row r="278" spans="4:21" ht="15">
      <c r="D278"/>
      <c r="E278"/>
      <c r="L278"/>
      <c r="M278"/>
      <c r="T278"/>
      <c r="U278"/>
    </row>
    <row r="279" spans="4:21" ht="15">
      <c r="D279"/>
      <c r="E279"/>
      <c r="L279"/>
      <c r="M279"/>
      <c r="T279"/>
      <c r="U279"/>
    </row>
    <row r="280" spans="4:21" ht="15">
      <c r="D280"/>
      <c r="E280"/>
      <c r="L280"/>
      <c r="M280"/>
      <c r="T280"/>
      <c r="U280"/>
    </row>
    <row r="281" spans="4:21" ht="15">
      <c r="D281"/>
      <c r="E281"/>
      <c r="L281"/>
      <c r="M281"/>
      <c r="T281"/>
      <c r="U281"/>
    </row>
    <row r="282" spans="4:21" ht="15">
      <c r="D282"/>
      <c r="E282"/>
      <c r="L282"/>
      <c r="M282"/>
      <c r="T282"/>
      <c r="U282"/>
    </row>
    <row r="283" spans="4:21" ht="15">
      <c r="D283"/>
      <c r="E283"/>
      <c r="L283"/>
      <c r="M283"/>
      <c r="T283"/>
      <c r="U283"/>
    </row>
    <row r="284" spans="4:21" ht="15">
      <c r="D284"/>
      <c r="E284"/>
      <c r="L284"/>
      <c r="M284"/>
      <c r="T284"/>
      <c r="U284"/>
    </row>
    <row r="285" spans="4:21" ht="15">
      <c r="D285"/>
      <c r="E285"/>
      <c r="L285"/>
      <c r="M285"/>
      <c r="T285"/>
      <c r="U285"/>
    </row>
    <row r="286" spans="4:21" ht="15">
      <c r="D286"/>
      <c r="E286"/>
      <c r="L286"/>
      <c r="M286"/>
      <c r="T286"/>
      <c r="U286"/>
    </row>
    <row r="287" spans="4:21" ht="15">
      <c r="D287"/>
      <c r="E287"/>
      <c r="L287"/>
      <c r="M287"/>
      <c r="T287"/>
      <c r="U287"/>
    </row>
    <row r="288" spans="4:21" ht="15">
      <c r="D288"/>
      <c r="E288"/>
      <c r="L288"/>
      <c r="M288"/>
      <c r="T288"/>
      <c r="U288"/>
    </row>
    <row r="289" spans="4:21" ht="15">
      <c r="D289"/>
      <c r="E289"/>
      <c r="L289"/>
      <c r="M289"/>
      <c r="T289"/>
      <c r="U289"/>
    </row>
    <row r="290" spans="4:21" ht="15">
      <c r="D290"/>
      <c r="E290"/>
      <c r="L290"/>
      <c r="M290"/>
      <c r="T290"/>
      <c r="U290"/>
    </row>
    <row r="291" spans="4:21" ht="15">
      <c r="D291"/>
      <c r="E291"/>
      <c r="L291"/>
      <c r="M291"/>
      <c r="T291"/>
      <c r="U291"/>
    </row>
    <row r="292" spans="4:21" ht="15">
      <c r="D292"/>
      <c r="E292"/>
      <c r="L292"/>
      <c r="M292"/>
      <c r="T292"/>
      <c r="U292"/>
    </row>
    <row r="293" spans="4:21" ht="15">
      <c r="D293"/>
      <c r="E293"/>
      <c r="L293"/>
      <c r="M293"/>
      <c r="T293"/>
      <c r="U293"/>
    </row>
    <row r="294" spans="4:21" ht="15">
      <c r="D294"/>
      <c r="E294"/>
      <c r="L294"/>
      <c r="M294"/>
      <c r="T294"/>
      <c r="U294"/>
    </row>
    <row r="295" spans="4:21" ht="15">
      <c r="D295"/>
      <c r="E295"/>
      <c r="L295"/>
      <c r="M295"/>
      <c r="T295"/>
      <c r="U295"/>
    </row>
    <row r="296" spans="4:21" ht="15">
      <c r="D296"/>
      <c r="E296"/>
      <c r="L296"/>
      <c r="M296"/>
      <c r="T296"/>
      <c r="U296"/>
    </row>
    <row r="297" spans="4:21" ht="15">
      <c r="D297"/>
      <c r="E297"/>
      <c r="L297"/>
      <c r="M297"/>
      <c r="T297"/>
      <c r="U297"/>
    </row>
    <row r="298" spans="4:21" ht="15">
      <c r="D298"/>
      <c r="E298"/>
      <c r="L298"/>
      <c r="M298"/>
      <c r="T298"/>
      <c r="U298"/>
    </row>
    <row r="299" spans="4:21" ht="15">
      <c r="D299"/>
      <c r="E299"/>
      <c r="L299"/>
      <c r="M299"/>
      <c r="T299"/>
      <c r="U299"/>
    </row>
    <row r="300" spans="4:21" ht="15">
      <c r="D300"/>
      <c r="E300"/>
      <c r="L300"/>
      <c r="M300"/>
      <c r="T300"/>
      <c r="U300"/>
    </row>
    <row r="301" spans="4:21" ht="15">
      <c r="D301"/>
      <c r="E301"/>
      <c r="L301"/>
      <c r="M301"/>
      <c r="T301"/>
      <c r="U301"/>
    </row>
    <row r="302" spans="4:21" ht="15">
      <c r="D302"/>
      <c r="E302"/>
      <c r="L302"/>
      <c r="M302"/>
      <c r="T302"/>
      <c r="U302"/>
    </row>
    <row r="303" spans="4:21" ht="15">
      <c r="D303"/>
      <c r="E303"/>
      <c r="L303"/>
      <c r="M303"/>
      <c r="T303"/>
      <c r="U303"/>
    </row>
    <row r="304" spans="4:21" ht="15">
      <c r="D304"/>
      <c r="E304"/>
      <c r="L304"/>
      <c r="M304"/>
      <c r="T304"/>
      <c r="U304"/>
    </row>
    <row r="305" spans="4:21" ht="15">
      <c r="D305"/>
      <c r="E305"/>
      <c r="L305"/>
      <c r="M305"/>
      <c r="T305"/>
      <c r="U305"/>
    </row>
    <row r="306" spans="4:21" ht="15">
      <c r="D306"/>
      <c r="E306"/>
      <c r="L306"/>
      <c r="M306"/>
      <c r="T306"/>
      <c r="U306"/>
    </row>
    <row r="307" spans="4:21" ht="15">
      <c r="D307"/>
      <c r="E307"/>
      <c r="L307"/>
      <c r="M307"/>
      <c r="T307"/>
      <c r="U307"/>
    </row>
    <row r="308" spans="4:21" ht="15">
      <c r="D308"/>
      <c r="E308"/>
      <c r="L308"/>
      <c r="M308"/>
      <c r="T308"/>
      <c r="U308"/>
    </row>
    <row r="309" spans="4:21" ht="15">
      <c r="D309"/>
      <c r="E309"/>
      <c r="L309"/>
      <c r="M309"/>
      <c r="T309"/>
      <c r="U309"/>
    </row>
    <row r="310" spans="4:21" ht="15">
      <c r="D310"/>
      <c r="E310"/>
      <c r="L310"/>
      <c r="M310"/>
      <c r="T310"/>
      <c r="U310"/>
    </row>
    <row r="311" spans="4:21" ht="15">
      <c r="D311"/>
      <c r="E311"/>
      <c r="L311"/>
      <c r="M311"/>
      <c r="T311"/>
      <c r="U311"/>
    </row>
    <row r="312" spans="4:21" ht="15">
      <c r="D312"/>
      <c r="E312"/>
      <c r="L312"/>
      <c r="M312"/>
      <c r="T312"/>
      <c r="U312"/>
    </row>
    <row r="313" spans="4:21" ht="15">
      <c r="D313"/>
      <c r="E313"/>
      <c r="L313"/>
      <c r="M313"/>
      <c r="T313"/>
      <c r="U313"/>
    </row>
    <row r="314" spans="4:21" ht="15">
      <c r="D314"/>
      <c r="E314"/>
      <c r="L314"/>
      <c r="M314"/>
      <c r="T314"/>
      <c r="U314"/>
    </row>
    <row r="315" spans="4:21" ht="15">
      <c r="D315"/>
      <c r="E315"/>
      <c r="L315"/>
      <c r="M315"/>
      <c r="T315"/>
      <c r="U315"/>
    </row>
    <row r="316" spans="4:21" ht="15">
      <c r="D316"/>
      <c r="E316"/>
      <c r="L316"/>
      <c r="M316"/>
      <c r="T316"/>
      <c r="U316"/>
    </row>
    <row r="317" spans="4:21" ht="15">
      <c r="D317"/>
      <c r="E317"/>
      <c r="L317"/>
      <c r="M317"/>
      <c r="T317"/>
      <c r="U317"/>
    </row>
    <row r="318" spans="4:21" ht="15">
      <c r="D318"/>
      <c r="E318"/>
      <c r="L318"/>
      <c r="M318"/>
      <c r="T318"/>
      <c r="U318"/>
    </row>
    <row r="319" spans="4:21" ht="15">
      <c r="D319"/>
      <c r="E319"/>
      <c r="L319"/>
      <c r="M319"/>
      <c r="T319"/>
      <c r="U319"/>
    </row>
    <row r="320" spans="4:21" ht="15">
      <c r="D320"/>
      <c r="E320"/>
      <c r="L320"/>
      <c r="M320"/>
      <c r="T320"/>
      <c r="U320"/>
    </row>
    <row r="321" spans="4:21" ht="15">
      <c r="D321"/>
      <c r="E321"/>
      <c r="L321"/>
      <c r="M321"/>
      <c r="T321"/>
      <c r="U321"/>
    </row>
    <row r="322" spans="4:21" ht="15">
      <c r="D322"/>
      <c r="E322"/>
      <c r="L322"/>
      <c r="M322"/>
      <c r="T322"/>
      <c r="U322"/>
    </row>
    <row r="323" spans="4:21" ht="15">
      <c r="D323"/>
      <c r="E323"/>
      <c r="L323"/>
      <c r="M323"/>
      <c r="T323"/>
      <c r="U323"/>
    </row>
    <row r="324" spans="4:21" ht="15">
      <c r="D324"/>
      <c r="E324"/>
      <c r="L324"/>
      <c r="M324"/>
      <c r="T324"/>
      <c r="U324"/>
    </row>
    <row r="325" spans="4:21" ht="15">
      <c r="D325"/>
      <c r="E325"/>
      <c r="L325"/>
      <c r="M325"/>
      <c r="T325"/>
      <c r="U325"/>
    </row>
    <row r="326" spans="4:21" ht="15">
      <c r="D326"/>
      <c r="E326"/>
      <c r="L326"/>
      <c r="M326"/>
      <c r="T326"/>
      <c r="U326"/>
    </row>
    <row r="327" spans="4:21" ht="15">
      <c r="D327"/>
      <c r="E327"/>
      <c r="L327"/>
      <c r="M327"/>
      <c r="T327"/>
      <c r="U327"/>
    </row>
    <row r="328" spans="4:21" ht="15">
      <c r="D328"/>
      <c r="E328"/>
      <c r="L328"/>
      <c r="M328"/>
      <c r="T328"/>
      <c r="U328"/>
    </row>
    <row r="329" spans="4:21" ht="15">
      <c r="D329"/>
      <c r="E329"/>
      <c r="L329"/>
      <c r="M329"/>
      <c r="T329"/>
      <c r="U329"/>
    </row>
    <row r="330" spans="4:21" ht="15">
      <c r="D330"/>
      <c r="E330"/>
      <c r="L330"/>
      <c r="M330"/>
      <c r="T330"/>
      <c r="U330"/>
    </row>
    <row r="331" spans="4:21" ht="15">
      <c r="D331"/>
      <c r="E331"/>
      <c r="L331"/>
      <c r="M331"/>
      <c r="T331"/>
      <c r="U331"/>
    </row>
    <row r="332" spans="4:21" ht="15">
      <c r="D332"/>
      <c r="E332"/>
      <c r="L332"/>
      <c r="M332"/>
      <c r="T332"/>
      <c r="U332"/>
    </row>
    <row r="333" spans="4:21" ht="15">
      <c r="D333"/>
      <c r="E333"/>
      <c r="L333"/>
      <c r="M333"/>
      <c r="T333"/>
      <c r="U333"/>
    </row>
    <row r="334" spans="4:21" ht="15">
      <c r="D334"/>
      <c r="E334"/>
      <c r="L334"/>
      <c r="M334"/>
      <c r="T334"/>
      <c r="U334"/>
    </row>
    <row r="335" spans="4:21" ht="15">
      <c r="D335"/>
      <c r="E335"/>
      <c r="L335"/>
      <c r="M335"/>
      <c r="T335"/>
      <c r="U335"/>
    </row>
    <row r="336" spans="4:21" ht="15">
      <c r="D336"/>
      <c r="E336"/>
      <c r="L336"/>
      <c r="M336"/>
      <c r="T336"/>
      <c r="U336"/>
    </row>
    <row r="337" spans="4:21" ht="15">
      <c r="D337"/>
      <c r="E337"/>
      <c r="L337"/>
      <c r="M337"/>
      <c r="T337"/>
      <c r="U337"/>
    </row>
    <row r="338" spans="4:21" ht="15">
      <c r="D338"/>
      <c r="E338"/>
      <c r="L338"/>
      <c r="M338"/>
      <c r="T338"/>
      <c r="U338"/>
    </row>
    <row r="339" spans="4:21" ht="15">
      <c r="D339"/>
      <c r="E339"/>
      <c r="L339"/>
      <c r="M339"/>
      <c r="T339"/>
      <c r="U339"/>
    </row>
    <row r="340" spans="4:21" ht="15">
      <c r="D340"/>
      <c r="E340"/>
      <c r="L340"/>
      <c r="M340"/>
      <c r="T340"/>
      <c r="U340"/>
    </row>
    <row r="341" spans="4:21" ht="15">
      <c r="D341"/>
      <c r="E341"/>
      <c r="L341"/>
      <c r="M341"/>
      <c r="T341"/>
      <c r="U341"/>
    </row>
    <row r="342" spans="4:21" ht="15">
      <c r="D342"/>
      <c r="E342"/>
      <c r="L342"/>
      <c r="M342"/>
      <c r="T342"/>
      <c r="U342"/>
    </row>
    <row r="343" spans="4:21" ht="15">
      <c r="D343"/>
      <c r="E343"/>
      <c r="L343"/>
      <c r="M343"/>
      <c r="T343"/>
      <c r="U343"/>
    </row>
    <row r="344" spans="4:21" ht="15">
      <c r="D344"/>
      <c r="E344"/>
      <c r="L344"/>
      <c r="M344"/>
      <c r="T344"/>
      <c r="U344"/>
    </row>
    <row r="345" spans="4:21" ht="15">
      <c r="D345"/>
      <c r="E345"/>
      <c r="L345"/>
      <c r="M345"/>
      <c r="T345"/>
      <c r="U345"/>
    </row>
    <row r="346" spans="4:21" ht="15">
      <c r="D346"/>
      <c r="E346"/>
      <c r="L346"/>
      <c r="M346"/>
      <c r="T346"/>
      <c r="U346"/>
    </row>
    <row r="347" spans="4:21" ht="15">
      <c r="D347"/>
      <c r="E347"/>
      <c r="L347"/>
      <c r="M347"/>
      <c r="T347"/>
      <c r="U347"/>
    </row>
    <row r="348" spans="4:21" ht="15">
      <c r="D348"/>
      <c r="E348"/>
      <c r="L348"/>
      <c r="M348"/>
      <c r="T348"/>
      <c r="U348"/>
    </row>
    <row r="349" spans="4:21" ht="15">
      <c r="D349"/>
      <c r="E349"/>
      <c r="L349"/>
      <c r="M349"/>
      <c r="T349"/>
      <c r="U349"/>
    </row>
    <row r="350" spans="4:21" ht="15">
      <c r="D350"/>
      <c r="E350"/>
      <c r="L350"/>
      <c r="M350"/>
      <c r="T350"/>
      <c r="U350"/>
    </row>
    <row r="351" spans="4:21" ht="15">
      <c r="D351"/>
      <c r="E351"/>
      <c r="L351"/>
      <c r="M351"/>
      <c r="T351"/>
      <c r="U351"/>
    </row>
    <row r="352" spans="4:21" ht="15">
      <c r="D352"/>
      <c r="E352"/>
      <c r="L352"/>
      <c r="M352"/>
      <c r="T352"/>
      <c r="U352"/>
    </row>
    <row r="353" spans="4:21" ht="15">
      <c r="D353"/>
      <c r="E353"/>
      <c r="L353"/>
      <c r="M353"/>
      <c r="T353"/>
      <c r="U353"/>
    </row>
    <row r="354" spans="4:21" ht="15">
      <c r="D354"/>
      <c r="E354"/>
      <c r="L354"/>
      <c r="M354"/>
      <c r="T354"/>
      <c r="U354"/>
    </row>
    <row r="355" spans="4:21" ht="15">
      <c r="D355"/>
      <c r="E355"/>
      <c r="L355"/>
      <c r="M355"/>
      <c r="T355"/>
      <c r="U355"/>
    </row>
    <row r="356" spans="4:21" ht="15">
      <c r="D356"/>
      <c r="E356"/>
      <c r="L356"/>
      <c r="M356"/>
      <c r="T356"/>
      <c r="U356"/>
    </row>
    <row r="357" spans="4:21" ht="15">
      <c r="D357"/>
      <c r="E357"/>
      <c r="L357"/>
      <c r="M357"/>
      <c r="T357"/>
      <c r="U357"/>
    </row>
    <row r="358" spans="4:21" ht="15">
      <c r="D358"/>
      <c r="E358"/>
      <c r="L358"/>
      <c r="M358"/>
      <c r="T358"/>
      <c r="U358"/>
    </row>
    <row r="359" spans="4:21" ht="15">
      <c r="D359"/>
      <c r="E359"/>
      <c r="L359"/>
      <c r="M359"/>
      <c r="T359"/>
      <c r="U359"/>
    </row>
    <row r="360" spans="4:21" ht="15">
      <c r="D360"/>
      <c r="E360"/>
      <c r="L360"/>
      <c r="M360"/>
      <c r="T360"/>
      <c r="U360"/>
    </row>
    <row r="361" spans="4:21" ht="15">
      <c r="D361"/>
      <c r="E361"/>
      <c r="L361"/>
      <c r="M361"/>
      <c r="T361"/>
      <c r="U361"/>
    </row>
    <row r="362" spans="4:21" ht="15">
      <c r="D362"/>
      <c r="E362"/>
      <c r="L362"/>
      <c r="M362"/>
      <c r="T362"/>
      <c r="U362"/>
    </row>
    <row r="363" spans="4:21" ht="15">
      <c r="D363"/>
      <c r="E363"/>
      <c r="L363"/>
      <c r="M363"/>
      <c r="T363"/>
      <c r="U363"/>
    </row>
    <row r="364" spans="4:21" ht="15">
      <c r="D364"/>
      <c r="E364"/>
      <c r="L364"/>
      <c r="M364"/>
      <c r="T364"/>
      <c r="U364"/>
    </row>
    <row r="365" spans="4:21" ht="15">
      <c r="D365"/>
      <c r="E365"/>
      <c r="L365"/>
      <c r="M365"/>
      <c r="T365"/>
      <c r="U365"/>
    </row>
    <row r="366" spans="4:21" ht="15">
      <c r="D366"/>
      <c r="E366"/>
      <c r="L366"/>
      <c r="M366"/>
      <c r="T366"/>
      <c r="U366"/>
    </row>
    <row r="367" spans="4:21" ht="15">
      <c r="D367"/>
      <c r="E367"/>
      <c r="L367"/>
      <c r="M367"/>
      <c r="T367"/>
      <c r="U367"/>
    </row>
    <row r="368" spans="4:21" ht="15">
      <c r="D368"/>
      <c r="E368"/>
      <c r="L368"/>
      <c r="M368"/>
      <c r="T368"/>
      <c r="U368"/>
    </row>
    <row r="369" spans="4:21" ht="15">
      <c r="D369"/>
      <c r="E369"/>
      <c r="L369"/>
      <c r="M369"/>
      <c r="T369"/>
      <c r="U369"/>
    </row>
    <row r="370" spans="4:21" ht="15">
      <c r="D370"/>
      <c r="E370"/>
      <c r="L370"/>
      <c r="M370"/>
      <c r="T370"/>
      <c r="U370"/>
    </row>
    <row r="371" spans="4:21" ht="15">
      <c r="D371"/>
      <c r="E371"/>
      <c r="L371"/>
      <c r="M371"/>
      <c r="T371"/>
      <c r="U371"/>
    </row>
    <row r="372" spans="4:21" ht="15">
      <c r="D372"/>
      <c r="E372"/>
      <c r="L372"/>
      <c r="M372"/>
      <c r="T372"/>
      <c r="U372"/>
    </row>
    <row r="373" spans="4:21" ht="15">
      <c r="D373"/>
      <c r="E373"/>
      <c r="L373"/>
      <c r="M373"/>
      <c r="T373"/>
      <c r="U373"/>
    </row>
    <row r="374" spans="4:21" ht="15">
      <c r="D374"/>
      <c r="E374"/>
      <c r="L374"/>
      <c r="M374"/>
      <c r="T374"/>
      <c r="U374"/>
    </row>
    <row r="375" spans="4:21" ht="15">
      <c r="D375"/>
      <c r="E375"/>
      <c r="L375"/>
      <c r="M375"/>
      <c r="T375"/>
      <c r="U375"/>
    </row>
    <row r="376" spans="4:21" ht="15">
      <c r="D376"/>
      <c r="E376"/>
      <c r="L376"/>
      <c r="M376"/>
      <c r="T376"/>
      <c r="U376"/>
    </row>
    <row r="377" spans="4:21" ht="15">
      <c r="D377"/>
      <c r="E377"/>
      <c r="L377"/>
      <c r="M377"/>
      <c r="T377"/>
      <c r="U377"/>
    </row>
    <row r="378" spans="4:21" ht="15">
      <c r="D378"/>
      <c r="E378"/>
      <c r="L378"/>
      <c r="M378"/>
      <c r="T378"/>
      <c r="U378"/>
    </row>
    <row r="379" spans="4:21" ht="15">
      <c r="D379"/>
      <c r="E379"/>
      <c r="L379"/>
      <c r="M379"/>
      <c r="T379"/>
      <c r="U379"/>
    </row>
    <row r="380" spans="4:21" ht="15">
      <c r="D380"/>
      <c r="E380"/>
      <c r="L380"/>
      <c r="M380"/>
      <c r="T380"/>
      <c r="U380"/>
    </row>
    <row r="381" spans="4:21" ht="15">
      <c r="D381"/>
      <c r="E381"/>
      <c r="L381"/>
      <c r="M381"/>
      <c r="T381"/>
      <c r="U381"/>
    </row>
    <row r="382" spans="4:21" ht="15">
      <c r="D382"/>
      <c r="E382"/>
      <c r="L382"/>
      <c r="M382"/>
      <c r="T382"/>
      <c r="U382"/>
    </row>
    <row r="383" spans="4:21" ht="15">
      <c r="D383"/>
      <c r="E383"/>
      <c r="L383"/>
      <c r="M383"/>
      <c r="T383"/>
      <c r="U383"/>
    </row>
    <row r="384" spans="4:21" ht="15">
      <c r="D384"/>
      <c r="E384"/>
      <c r="L384"/>
      <c r="M384"/>
      <c r="T384"/>
      <c r="U384"/>
    </row>
    <row r="385" spans="4:21" ht="15">
      <c r="D385"/>
      <c r="E385"/>
      <c r="L385"/>
      <c r="M385"/>
      <c r="T385"/>
      <c r="U385"/>
    </row>
    <row r="386" spans="4:21" ht="15">
      <c r="D386"/>
      <c r="E386"/>
      <c r="L386"/>
      <c r="M386"/>
      <c r="T386"/>
      <c r="U386"/>
    </row>
    <row r="387" spans="4:21" ht="15">
      <c r="D387"/>
      <c r="E387"/>
      <c r="L387"/>
      <c r="M387"/>
      <c r="T387"/>
      <c r="U387"/>
    </row>
    <row r="388" spans="4:21" ht="15">
      <c r="D388"/>
      <c r="E388"/>
      <c r="L388"/>
      <c r="M388"/>
      <c r="T388"/>
      <c r="U388"/>
    </row>
    <row r="389" spans="4:21" ht="15">
      <c r="D389"/>
      <c r="E389"/>
      <c r="L389"/>
      <c r="M389"/>
      <c r="T389"/>
      <c r="U389"/>
    </row>
    <row r="390" spans="4:21" ht="15">
      <c r="D390"/>
      <c r="E390"/>
      <c r="L390"/>
      <c r="M390"/>
      <c r="T390"/>
      <c r="U390"/>
    </row>
    <row r="391" spans="4:21" ht="15">
      <c r="D391"/>
      <c r="E391"/>
      <c r="L391"/>
      <c r="M391"/>
      <c r="T391"/>
      <c r="U391"/>
    </row>
    <row r="392" spans="4:21" ht="15">
      <c r="D392"/>
      <c r="E392"/>
      <c r="L392"/>
      <c r="M392"/>
      <c r="T392"/>
      <c r="U392"/>
    </row>
    <row r="393" spans="4:21" ht="15">
      <c r="D393"/>
      <c r="E393"/>
      <c r="L393"/>
      <c r="M393"/>
      <c r="T393"/>
      <c r="U393"/>
    </row>
    <row r="394" spans="4:21" ht="15">
      <c r="D394"/>
      <c r="E394"/>
      <c r="L394"/>
      <c r="M394"/>
      <c r="T394"/>
      <c r="U394"/>
    </row>
    <row r="395" spans="4:21" ht="15">
      <c r="D395"/>
      <c r="E395"/>
      <c r="L395"/>
      <c r="M395"/>
      <c r="T395"/>
      <c r="U395"/>
    </row>
    <row r="396" spans="4:21" ht="15">
      <c r="D396"/>
      <c r="E396"/>
      <c r="L396"/>
      <c r="M396"/>
      <c r="T396"/>
      <c r="U396"/>
    </row>
    <row r="397" spans="4:21" ht="15">
      <c r="D397"/>
      <c r="E397"/>
      <c r="L397"/>
      <c r="M397"/>
      <c r="T397"/>
      <c r="U397"/>
    </row>
    <row r="398" spans="4:21" ht="15">
      <c r="D398"/>
      <c r="E398"/>
      <c r="L398"/>
      <c r="M398"/>
      <c r="T398"/>
      <c r="U398"/>
    </row>
    <row r="399" spans="4:21" ht="15">
      <c r="D399"/>
      <c r="E399"/>
      <c r="L399"/>
      <c r="M399"/>
      <c r="T399"/>
      <c r="U399"/>
    </row>
    <row r="400" spans="4:21" ht="15">
      <c r="D400"/>
      <c r="E400"/>
      <c r="L400"/>
      <c r="M400"/>
      <c r="T400"/>
      <c r="U400"/>
    </row>
    <row r="401" spans="4:21" ht="15">
      <c r="D401"/>
      <c r="E401"/>
      <c r="L401"/>
      <c r="M401"/>
      <c r="T401"/>
      <c r="U401"/>
    </row>
    <row r="402" spans="4:21" ht="15">
      <c r="D402"/>
      <c r="E402"/>
      <c r="L402"/>
      <c r="M402"/>
      <c r="T402"/>
      <c r="U402"/>
    </row>
    <row r="403" spans="4:21" ht="15">
      <c r="D403"/>
      <c r="E403"/>
      <c r="L403"/>
      <c r="M403"/>
      <c r="T403"/>
      <c r="U403"/>
    </row>
    <row r="404" spans="4:21" ht="15">
      <c r="D404"/>
      <c r="E404"/>
      <c r="L404"/>
      <c r="M404"/>
      <c r="T404"/>
      <c r="U404"/>
    </row>
    <row r="405" spans="4:21" ht="15">
      <c r="D405"/>
      <c r="E405"/>
      <c r="L405"/>
      <c r="M405"/>
      <c r="T405"/>
      <c r="U405"/>
    </row>
    <row r="406" spans="4:21" ht="15">
      <c r="D406"/>
      <c r="E406"/>
      <c r="L406"/>
      <c r="M406"/>
      <c r="T406"/>
      <c r="U406"/>
    </row>
    <row r="407" spans="4:21" ht="15">
      <c r="D407"/>
      <c r="E407"/>
      <c r="L407"/>
      <c r="M407"/>
      <c r="T407"/>
      <c r="U407"/>
    </row>
    <row r="408" spans="4:21" ht="15">
      <c r="D408"/>
      <c r="E408"/>
      <c r="L408"/>
      <c r="M408"/>
      <c r="T408"/>
      <c r="U408"/>
    </row>
    <row r="409" spans="4:21" ht="15">
      <c r="D409"/>
      <c r="E409"/>
      <c r="L409"/>
      <c r="M409"/>
      <c r="T409"/>
      <c r="U409"/>
    </row>
    <row r="410" spans="4:21" ht="15">
      <c r="D410"/>
      <c r="E410"/>
      <c r="L410"/>
      <c r="M410"/>
      <c r="T410"/>
      <c r="U410"/>
    </row>
    <row r="411" spans="4:21" ht="15">
      <c r="D411"/>
      <c r="E411"/>
      <c r="L411"/>
      <c r="M411"/>
      <c r="T411"/>
      <c r="U411"/>
    </row>
    <row r="412" spans="4:21" ht="15">
      <c r="D412"/>
      <c r="E412"/>
      <c r="L412"/>
      <c r="M412"/>
      <c r="T412"/>
      <c r="U412"/>
    </row>
    <row r="413" spans="4:21" ht="15">
      <c r="D413"/>
      <c r="E413"/>
      <c r="L413"/>
      <c r="M413"/>
      <c r="T413"/>
      <c r="U413"/>
    </row>
    <row r="414" spans="4:21" ht="15">
      <c r="D414"/>
      <c r="E414"/>
      <c r="L414"/>
      <c r="M414"/>
      <c r="T414"/>
      <c r="U414"/>
    </row>
    <row r="415" spans="4:21" ht="15">
      <c r="D415"/>
      <c r="E415"/>
      <c r="L415"/>
      <c r="M415"/>
      <c r="T415"/>
      <c r="U415"/>
    </row>
    <row r="416" spans="4:21" ht="15">
      <c r="D416"/>
      <c r="E416"/>
      <c r="L416"/>
      <c r="M416"/>
      <c r="T416"/>
      <c r="U416"/>
    </row>
    <row r="417" spans="4:21" ht="15">
      <c r="D417"/>
      <c r="E417"/>
      <c r="L417"/>
      <c r="M417"/>
      <c r="T417"/>
      <c r="U417"/>
    </row>
    <row r="418" spans="4:21" ht="15">
      <c r="D418"/>
      <c r="E418"/>
      <c r="L418"/>
      <c r="M418"/>
      <c r="T418"/>
      <c r="U418"/>
    </row>
    <row r="419" spans="4:21" ht="15">
      <c r="D419"/>
      <c r="E419"/>
      <c r="L419"/>
      <c r="M419"/>
      <c r="T419"/>
      <c r="U419"/>
    </row>
    <row r="420" spans="4:21" ht="15">
      <c r="D420"/>
      <c r="E420"/>
      <c r="L420"/>
      <c r="M420"/>
      <c r="T420"/>
      <c r="U420"/>
    </row>
    <row r="421" spans="4:21" ht="15">
      <c r="D421"/>
      <c r="E421"/>
      <c r="L421"/>
      <c r="M421"/>
      <c r="T421"/>
      <c r="U421"/>
    </row>
    <row r="422" spans="4:21" ht="15">
      <c r="D422"/>
      <c r="E422"/>
      <c r="L422"/>
      <c r="M422"/>
      <c r="T422"/>
      <c r="U422"/>
    </row>
    <row r="423" spans="4:21" ht="15">
      <c r="D423"/>
      <c r="E423"/>
      <c r="L423"/>
      <c r="M423"/>
      <c r="T423"/>
      <c r="U423"/>
    </row>
    <row r="424" spans="4:21" ht="15">
      <c r="D424"/>
      <c r="E424"/>
      <c r="L424"/>
      <c r="M424"/>
      <c r="T424"/>
      <c r="U424"/>
    </row>
    <row r="425" spans="4:21" ht="15">
      <c r="D425"/>
      <c r="E425"/>
      <c r="L425"/>
      <c r="M425"/>
      <c r="T425"/>
      <c r="U425"/>
    </row>
    <row r="426" spans="4:21" ht="15">
      <c r="D426"/>
      <c r="E426"/>
      <c r="L426"/>
      <c r="M426"/>
      <c r="T426"/>
      <c r="U426"/>
    </row>
    <row r="427" spans="4:21" ht="15">
      <c r="D427"/>
      <c r="E427"/>
      <c r="L427"/>
      <c r="M427"/>
      <c r="T427"/>
      <c r="U427"/>
    </row>
    <row r="428" spans="4:21" ht="15">
      <c r="D428"/>
      <c r="E428"/>
      <c r="L428"/>
      <c r="M428"/>
      <c r="T428"/>
      <c r="U428"/>
    </row>
    <row r="429" spans="4:21" ht="15">
      <c r="D429"/>
      <c r="E429"/>
      <c r="L429"/>
      <c r="M429"/>
      <c r="T429"/>
      <c r="U429"/>
    </row>
    <row r="430" spans="4:21" ht="15">
      <c r="D430"/>
      <c r="E430"/>
      <c r="L430"/>
      <c r="M430"/>
      <c r="T430"/>
      <c r="U430"/>
    </row>
    <row r="431" spans="4:21" ht="15">
      <c r="D431"/>
      <c r="E431"/>
      <c r="L431"/>
      <c r="M431"/>
      <c r="T431"/>
      <c r="U431"/>
    </row>
    <row r="432" spans="4:21" ht="15">
      <c r="D432"/>
      <c r="E432"/>
      <c r="L432"/>
      <c r="M432"/>
      <c r="T432"/>
      <c r="U432"/>
    </row>
    <row r="433" spans="4:21" ht="15">
      <c r="D433"/>
      <c r="E433"/>
      <c r="L433"/>
      <c r="M433"/>
      <c r="T433"/>
      <c r="U433"/>
    </row>
    <row r="434" spans="4:21" ht="15">
      <c r="D434"/>
      <c r="E434"/>
      <c r="L434"/>
      <c r="M434"/>
      <c r="T434"/>
      <c r="U434"/>
    </row>
    <row r="435" spans="4:21" ht="15">
      <c r="D435"/>
      <c r="E435"/>
      <c r="L435"/>
      <c r="M435"/>
      <c r="T435"/>
      <c r="U435"/>
    </row>
    <row r="436" spans="4:21" ht="15">
      <c r="D436"/>
      <c r="E436"/>
      <c r="L436"/>
      <c r="M436"/>
      <c r="T436"/>
      <c r="U436"/>
    </row>
    <row r="437" spans="4:21" ht="15">
      <c r="D437"/>
      <c r="E437"/>
      <c r="L437"/>
      <c r="M437"/>
      <c r="T437"/>
      <c r="U437"/>
    </row>
    <row r="438" spans="4:21" ht="15">
      <c r="D438"/>
      <c r="E438"/>
      <c r="L438"/>
      <c r="M438"/>
      <c r="T438"/>
      <c r="U438"/>
    </row>
    <row r="439" spans="4:21" ht="15">
      <c r="D439"/>
      <c r="E439"/>
      <c r="L439"/>
      <c r="M439"/>
      <c r="T439"/>
      <c r="U439"/>
    </row>
    <row r="440" spans="4:21" ht="15">
      <c r="D440"/>
      <c r="E440"/>
      <c r="L440"/>
      <c r="M440"/>
      <c r="T440"/>
      <c r="U440"/>
    </row>
    <row r="441" spans="4:21" ht="15">
      <c r="D441"/>
      <c r="E441"/>
      <c r="L441"/>
      <c r="M441"/>
      <c r="T441"/>
      <c r="U441"/>
    </row>
    <row r="442" spans="4:21" ht="15">
      <c r="D442"/>
      <c r="E442"/>
      <c r="L442"/>
      <c r="M442"/>
      <c r="T442"/>
      <c r="U442"/>
    </row>
    <row r="443" spans="4:21" ht="15">
      <c r="D443"/>
      <c r="E443"/>
      <c r="L443"/>
      <c r="M443"/>
      <c r="T443"/>
      <c r="U443"/>
    </row>
    <row r="444" spans="4:21" ht="15">
      <c r="D444"/>
      <c r="E444"/>
      <c r="L444"/>
      <c r="M444"/>
      <c r="T444"/>
      <c r="U444"/>
    </row>
    <row r="445" spans="4:21" ht="15">
      <c r="D445"/>
      <c r="E445"/>
      <c r="L445"/>
      <c r="M445"/>
      <c r="T445"/>
      <c r="U445"/>
    </row>
    <row r="446" spans="4:21" ht="15">
      <c r="D446"/>
      <c r="E446"/>
      <c r="L446"/>
      <c r="M446"/>
      <c r="T446"/>
      <c r="U446"/>
    </row>
    <row r="447" spans="4:21" ht="15">
      <c r="D447"/>
      <c r="E447"/>
      <c r="L447"/>
      <c r="M447"/>
      <c r="T447"/>
      <c r="U447"/>
    </row>
    <row r="448" spans="4:21" ht="15">
      <c r="D448"/>
      <c r="E448"/>
      <c r="L448"/>
      <c r="M448"/>
      <c r="T448"/>
      <c r="U448"/>
    </row>
    <row r="449" spans="4:21" ht="15">
      <c r="D449"/>
      <c r="E449"/>
      <c r="L449"/>
      <c r="M449"/>
      <c r="T449"/>
      <c r="U449"/>
    </row>
    <row r="450" spans="4:21" ht="15">
      <c r="D450"/>
      <c r="E450"/>
      <c r="L450"/>
      <c r="M450"/>
      <c r="T450"/>
      <c r="U450"/>
    </row>
    <row r="451" spans="4:21" ht="15">
      <c r="D451"/>
      <c r="E451"/>
      <c r="L451"/>
      <c r="M451"/>
      <c r="T451"/>
      <c r="U451"/>
    </row>
    <row r="452" spans="4:21" ht="15">
      <c r="D452"/>
      <c r="E452"/>
      <c r="L452"/>
      <c r="M452"/>
      <c r="T452"/>
      <c r="U452"/>
    </row>
    <row r="453" spans="4:21" ht="15">
      <c r="D453"/>
      <c r="E453"/>
      <c r="L453"/>
      <c r="M453"/>
      <c r="T453"/>
      <c r="U453"/>
    </row>
    <row r="454" spans="4:21" ht="15">
      <c r="D454"/>
      <c r="E454"/>
      <c r="L454"/>
      <c r="M454"/>
      <c r="T454"/>
      <c r="U454"/>
    </row>
    <row r="455" spans="4:21" ht="15">
      <c r="D455"/>
      <c r="E455"/>
      <c r="L455"/>
      <c r="M455"/>
      <c r="T455"/>
      <c r="U455"/>
    </row>
    <row r="456" spans="4:21" ht="15">
      <c r="D456"/>
      <c r="E456"/>
      <c r="L456"/>
      <c r="M456"/>
      <c r="T456"/>
      <c r="U456"/>
    </row>
    <row r="457" spans="4:21" ht="15">
      <c r="D457"/>
      <c r="E457"/>
      <c r="L457"/>
      <c r="M457"/>
      <c r="T457"/>
      <c r="U457"/>
    </row>
    <row r="458" spans="4:21" ht="15">
      <c r="D458"/>
      <c r="E458"/>
      <c r="L458"/>
      <c r="M458"/>
      <c r="T458"/>
      <c r="U458"/>
    </row>
    <row r="459" spans="4:21" ht="15">
      <c r="D459"/>
      <c r="E459"/>
      <c r="L459"/>
      <c r="M459"/>
      <c r="T459"/>
      <c r="U459"/>
    </row>
    <row r="460" spans="4:21" ht="15">
      <c r="D460"/>
      <c r="E460"/>
      <c r="L460"/>
      <c r="M460"/>
      <c r="T460"/>
      <c r="U460"/>
    </row>
    <row r="461" spans="4:21" ht="15">
      <c r="D461"/>
      <c r="E461"/>
      <c r="L461"/>
      <c r="M461"/>
      <c r="T461"/>
      <c r="U461"/>
    </row>
    <row r="462" spans="4:21" ht="15">
      <c r="D462"/>
      <c r="E462"/>
      <c r="L462"/>
      <c r="M462"/>
      <c r="T462"/>
      <c r="U462"/>
    </row>
    <row r="463" spans="4:21" ht="15">
      <c r="D463"/>
      <c r="E463"/>
      <c r="L463"/>
      <c r="M463"/>
      <c r="T463"/>
      <c r="U463"/>
    </row>
    <row r="464" spans="4:21" ht="15">
      <c r="D464"/>
      <c r="E464"/>
      <c r="L464"/>
      <c r="M464"/>
      <c r="T464"/>
      <c r="U464"/>
    </row>
    <row r="465" spans="4:21" ht="15">
      <c r="D465"/>
      <c r="E465"/>
      <c r="L465"/>
      <c r="M465"/>
      <c r="T465"/>
      <c r="U465"/>
    </row>
    <row r="466" spans="4:21" ht="15">
      <c r="D466"/>
      <c r="E466"/>
      <c r="L466"/>
      <c r="M466"/>
      <c r="T466"/>
      <c r="U466"/>
    </row>
    <row r="467" spans="4:21" ht="15">
      <c r="D467"/>
      <c r="E467"/>
      <c r="L467"/>
      <c r="M467"/>
      <c r="T467"/>
      <c r="U467"/>
    </row>
    <row r="468" spans="4:21" ht="15">
      <c r="D468"/>
      <c r="E468"/>
      <c r="L468"/>
      <c r="M468"/>
      <c r="T468"/>
      <c r="U468"/>
    </row>
    <row r="469" spans="4:21" ht="15">
      <c r="D469"/>
      <c r="E469"/>
      <c r="L469"/>
      <c r="M469"/>
      <c r="T469"/>
      <c r="U469"/>
    </row>
    <row r="470" spans="4:21" ht="15">
      <c r="D470"/>
      <c r="E470"/>
      <c r="L470"/>
      <c r="M470"/>
      <c r="T470"/>
      <c r="U470"/>
    </row>
    <row r="471" spans="4:21" ht="15">
      <c r="D471"/>
      <c r="E471"/>
      <c r="L471"/>
      <c r="M471"/>
      <c r="T471"/>
      <c r="U471"/>
    </row>
    <row r="472" spans="4:21" ht="15">
      <c r="D472"/>
      <c r="E472"/>
      <c r="L472"/>
      <c r="M472"/>
      <c r="T472"/>
      <c r="U472"/>
    </row>
    <row r="473" spans="4:21" ht="15">
      <c r="D473"/>
      <c r="E473"/>
      <c r="L473"/>
      <c r="M473"/>
      <c r="T473"/>
      <c r="U473"/>
    </row>
    <row r="474" spans="4:21" ht="15">
      <c r="D474"/>
      <c r="E474"/>
      <c r="L474"/>
      <c r="M474"/>
      <c r="T474"/>
      <c r="U474"/>
    </row>
    <row r="475" spans="4:21" ht="15">
      <c r="D475"/>
      <c r="E475"/>
      <c r="L475"/>
      <c r="M475"/>
      <c r="T475"/>
      <c r="U475"/>
    </row>
    <row r="476" spans="4:21" ht="15">
      <c r="D476"/>
      <c r="E476"/>
      <c r="L476"/>
      <c r="M476"/>
      <c r="T476"/>
      <c r="U476"/>
    </row>
    <row r="477" spans="4:21" ht="15">
      <c r="D477"/>
      <c r="E477"/>
      <c r="L477"/>
      <c r="M477"/>
      <c r="T477"/>
      <c r="U477"/>
    </row>
    <row r="478" spans="4:21" ht="15">
      <c r="D478"/>
      <c r="E478"/>
      <c r="L478"/>
      <c r="M478"/>
      <c r="T478"/>
      <c r="U478"/>
    </row>
    <row r="479" spans="4:21" ht="15">
      <c r="D479"/>
      <c r="E479"/>
      <c r="L479"/>
      <c r="M479"/>
      <c r="T479"/>
      <c r="U479"/>
    </row>
    <row r="480" spans="4:21" ht="15">
      <c r="D480"/>
      <c r="E480"/>
      <c r="L480"/>
      <c r="M480"/>
      <c r="T480"/>
      <c r="U480"/>
    </row>
    <row r="481" spans="4:21" ht="15">
      <c r="D481"/>
      <c r="E481"/>
      <c r="L481"/>
      <c r="M481"/>
      <c r="T481"/>
      <c r="U481"/>
    </row>
    <row r="482" spans="4:21" ht="15">
      <c r="D482"/>
      <c r="E482"/>
      <c r="L482"/>
      <c r="M482"/>
      <c r="T482"/>
      <c r="U482"/>
    </row>
    <row r="483" spans="4:21" ht="15">
      <c r="D483"/>
      <c r="E483"/>
      <c r="L483"/>
      <c r="M483"/>
      <c r="T483"/>
      <c r="U483"/>
    </row>
    <row r="484" spans="4:21" ht="15">
      <c r="D484"/>
      <c r="E484"/>
      <c r="L484"/>
      <c r="M484"/>
      <c r="T484"/>
      <c r="U484"/>
    </row>
    <row r="485" spans="4:21" ht="15">
      <c r="D485"/>
      <c r="E485"/>
      <c r="L485"/>
      <c r="M485"/>
      <c r="T485"/>
      <c r="U485"/>
    </row>
    <row r="486" spans="4:21" ht="15">
      <c r="D486"/>
      <c r="E486"/>
      <c r="L486"/>
      <c r="M486"/>
      <c r="T486"/>
      <c r="U486"/>
    </row>
    <row r="487" spans="4:21" ht="15">
      <c r="D487"/>
      <c r="E487"/>
      <c r="L487"/>
      <c r="M487"/>
      <c r="T487"/>
      <c r="U487"/>
    </row>
    <row r="488" spans="4:21" ht="15">
      <c r="D488"/>
      <c r="E488"/>
      <c r="L488"/>
      <c r="M488"/>
      <c r="T488"/>
      <c r="U488"/>
    </row>
    <row r="489" spans="4:21" ht="15">
      <c r="D489"/>
      <c r="E489"/>
      <c r="L489"/>
      <c r="M489"/>
      <c r="T489"/>
      <c r="U489"/>
    </row>
    <row r="490" spans="4:21" ht="15">
      <c r="D490"/>
      <c r="E490"/>
      <c r="L490"/>
      <c r="M490"/>
      <c r="T490"/>
      <c r="U490"/>
    </row>
    <row r="491" spans="4:21" ht="15">
      <c r="D491"/>
      <c r="E491"/>
      <c r="L491"/>
      <c r="M491"/>
      <c r="T491"/>
      <c r="U491"/>
    </row>
    <row r="492" spans="4:21" ht="15">
      <c r="D492"/>
      <c r="E492"/>
      <c r="L492"/>
      <c r="M492"/>
      <c r="T492"/>
      <c r="U492"/>
    </row>
    <row r="493" spans="4:21" ht="15">
      <c r="D493"/>
      <c r="E493"/>
      <c r="L493"/>
      <c r="M493"/>
      <c r="T493"/>
      <c r="U493"/>
    </row>
    <row r="494" spans="4:21" ht="15">
      <c r="D494"/>
      <c r="E494"/>
      <c r="L494"/>
      <c r="M494"/>
      <c r="T494"/>
      <c r="U494"/>
    </row>
    <row r="495" spans="4:21" ht="15">
      <c r="D495"/>
      <c r="E495"/>
      <c r="L495"/>
      <c r="M495"/>
      <c r="T495"/>
      <c r="U495"/>
    </row>
    <row r="496" spans="4:21" ht="15">
      <c r="D496"/>
      <c r="E496"/>
      <c r="L496"/>
      <c r="M496"/>
      <c r="T496"/>
      <c r="U496"/>
    </row>
    <row r="497" spans="4:21" ht="15">
      <c r="D497"/>
      <c r="E497"/>
      <c r="L497"/>
      <c r="M497"/>
      <c r="T497"/>
      <c r="U497"/>
    </row>
    <row r="498" spans="4:21" ht="15">
      <c r="D498"/>
      <c r="E498"/>
      <c r="L498"/>
      <c r="M498"/>
      <c r="T498"/>
      <c r="U498"/>
    </row>
    <row r="499" spans="4:21" ht="15">
      <c r="D499"/>
      <c r="E499"/>
      <c r="L499"/>
      <c r="M499"/>
      <c r="T499"/>
      <c r="U499"/>
    </row>
    <row r="500" spans="4:21" ht="15">
      <c r="D500"/>
      <c r="E500"/>
      <c r="L500"/>
      <c r="M500"/>
      <c r="T500"/>
      <c r="U500"/>
    </row>
    <row r="501" spans="4:21" ht="15">
      <c r="D501"/>
      <c r="E501"/>
      <c r="L501"/>
      <c r="M501"/>
      <c r="T501"/>
      <c r="U501"/>
    </row>
    <row r="502" spans="4:21" ht="15">
      <c r="D502"/>
      <c r="E502"/>
      <c r="L502"/>
      <c r="M502"/>
      <c r="T502"/>
      <c r="U502"/>
    </row>
    <row r="503" spans="4:21" ht="15">
      <c r="D503"/>
      <c r="E503"/>
      <c r="L503"/>
      <c r="M503"/>
      <c r="T503"/>
      <c r="U503"/>
    </row>
    <row r="504" spans="4:21" ht="15">
      <c r="D504"/>
      <c r="E504"/>
      <c r="L504"/>
      <c r="M504"/>
      <c r="T504"/>
      <c r="U504"/>
    </row>
    <row r="505" spans="4:21" ht="15">
      <c r="D505"/>
      <c r="E505"/>
      <c r="L505"/>
      <c r="M505"/>
      <c r="T505"/>
      <c r="U505"/>
    </row>
    <row r="506" spans="4:21" ht="15">
      <c r="D506"/>
      <c r="E506"/>
      <c r="L506"/>
      <c r="M506"/>
      <c r="T506"/>
      <c r="U506"/>
    </row>
    <row r="507" spans="4:21" ht="15">
      <c r="D507"/>
      <c r="E507"/>
      <c r="L507"/>
      <c r="M507"/>
      <c r="T507"/>
      <c r="U507"/>
    </row>
    <row r="508" spans="4:21" ht="15">
      <c r="D508"/>
      <c r="E508"/>
      <c r="L508"/>
      <c r="M508"/>
      <c r="T508"/>
      <c r="U508"/>
    </row>
    <row r="509" spans="4:21" ht="15">
      <c r="D509"/>
      <c r="E509"/>
      <c r="L509"/>
      <c r="M509"/>
      <c r="T509"/>
      <c r="U509"/>
    </row>
    <row r="510" spans="4:21" ht="15">
      <c r="D510"/>
      <c r="E510"/>
      <c r="L510"/>
      <c r="M510"/>
      <c r="T510"/>
      <c r="U510"/>
    </row>
    <row r="511" spans="4:21" ht="15">
      <c r="D511"/>
      <c r="E511"/>
      <c r="L511"/>
      <c r="M511"/>
      <c r="T511"/>
      <c r="U511"/>
    </row>
    <row r="512" spans="4:21" ht="15">
      <c r="D512"/>
      <c r="E512"/>
      <c r="L512"/>
      <c r="M512"/>
      <c r="T512"/>
      <c r="U512"/>
    </row>
    <row r="513" spans="4:21" ht="15">
      <c r="D513"/>
      <c r="E513"/>
      <c r="L513"/>
      <c r="M513"/>
      <c r="T513"/>
      <c r="U513"/>
    </row>
    <row r="514" spans="4:21" ht="15">
      <c r="D514"/>
      <c r="E514"/>
      <c r="L514"/>
      <c r="M514"/>
      <c r="T514"/>
      <c r="U514"/>
    </row>
    <row r="515" spans="4:21" ht="15">
      <c r="D515"/>
      <c r="E515"/>
      <c r="L515"/>
      <c r="M515"/>
      <c r="T515"/>
      <c r="U515"/>
    </row>
    <row r="516" spans="4:21" ht="15">
      <c r="D516"/>
      <c r="E516"/>
      <c r="L516"/>
      <c r="M516"/>
      <c r="T516"/>
      <c r="U516"/>
    </row>
    <row r="517" spans="4:21" ht="15">
      <c r="D517"/>
      <c r="E517"/>
      <c r="L517"/>
      <c r="M517"/>
      <c r="T517"/>
      <c r="U517"/>
    </row>
    <row r="518" spans="4:21" ht="15">
      <c r="D518"/>
      <c r="E518"/>
      <c r="L518"/>
      <c r="M518"/>
      <c r="T518"/>
      <c r="U518"/>
    </row>
    <row r="519" spans="4:21" ht="15">
      <c r="D519"/>
      <c r="E519"/>
      <c r="L519"/>
      <c r="M519"/>
      <c r="T519"/>
      <c r="U519"/>
    </row>
    <row r="520" spans="4:21" ht="15">
      <c r="D520"/>
      <c r="E520"/>
      <c r="L520"/>
      <c r="M520"/>
      <c r="T520"/>
      <c r="U520"/>
    </row>
    <row r="521" spans="4:21" ht="15">
      <c r="D521"/>
      <c r="E521"/>
      <c r="L521"/>
      <c r="M521"/>
      <c r="T521"/>
      <c r="U521"/>
    </row>
    <row r="522" spans="4:21" ht="15">
      <c r="D522"/>
      <c r="E522"/>
      <c r="L522"/>
      <c r="M522"/>
      <c r="T522"/>
      <c r="U522"/>
    </row>
    <row r="523" spans="4:21" ht="15">
      <c r="D523"/>
      <c r="E523"/>
      <c r="L523"/>
      <c r="M523"/>
      <c r="T523"/>
      <c r="U523"/>
    </row>
    <row r="524" spans="4:21" ht="15">
      <c r="D524"/>
      <c r="E524"/>
      <c r="L524"/>
      <c r="M524"/>
      <c r="T524"/>
      <c r="U524"/>
    </row>
    <row r="525" spans="4:21" ht="15">
      <c r="D525"/>
      <c r="E525"/>
      <c r="L525"/>
      <c r="M525"/>
      <c r="T525"/>
      <c r="U525"/>
    </row>
    <row r="526" spans="4:21" ht="15">
      <c r="D526"/>
      <c r="E526"/>
      <c r="L526"/>
      <c r="M526"/>
      <c r="T526"/>
      <c r="U526"/>
    </row>
    <row r="527" spans="4:21" ht="15">
      <c r="D527"/>
      <c r="E527"/>
      <c r="L527"/>
      <c r="M527"/>
      <c r="T527"/>
      <c r="U527"/>
    </row>
    <row r="528" spans="4:21" ht="15">
      <c r="D528"/>
      <c r="E528"/>
      <c r="L528"/>
      <c r="M528"/>
      <c r="T528"/>
      <c r="U528"/>
    </row>
    <row r="529" spans="4:21" ht="15">
      <c r="D529"/>
      <c r="E529"/>
      <c r="L529"/>
      <c r="M529"/>
      <c r="T529"/>
      <c r="U529"/>
    </row>
    <row r="530" spans="4:21" ht="15">
      <c r="D530"/>
      <c r="E530"/>
      <c r="L530"/>
      <c r="M530"/>
      <c r="T530"/>
      <c r="U530"/>
    </row>
    <row r="531" spans="4:21" ht="15">
      <c r="D531"/>
      <c r="E531"/>
      <c r="L531"/>
      <c r="M531"/>
      <c r="T531"/>
      <c r="U531"/>
    </row>
    <row r="532" spans="4:21" ht="15">
      <c r="D532"/>
      <c r="E532"/>
      <c r="L532"/>
      <c r="M532"/>
      <c r="T532"/>
      <c r="U532"/>
    </row>
    <row r="533" spans="4:21" ht="15">
      <c r="D533"/>
      <c r="E533"/>
      <c r="L533"/>
      <c r="M533"/>
      <c r="T533"/>
      <c r="U533"/>
    </row>
    <row r="534" spans="4:21" ht="15">
      <c r="D534"/>
      <c r="E534"/>
      <c r="L534"/>
      <c r="M534"/>
      <c r="T534"/>
      <c r="U534"/>
    </row>
    <row r="535" spans="4:21" ht="15">
      <c r="D535"/>
      <c r="E535"/>
      <c r="L535"/>
      <c r="M535"/>
      <c r="T535"/>
      <c r="U535"/>
    </row>
    <row r="536" spans="4:21" ht="15">
      <c r="D536"/>
      <c r="E536"/>
      <c r="L536"/>
      <c r="M536"/>
      <c r="T536"/>
      <c r="U536"/>
    </row>
    <row r="537" spans="4:21" ht="15">
      <c r="D537"/>
      <c r="E537"/>
      <c r="L537"/>
      <c r="M537"/>
      <c r="T537"/>
      <c r="U537"/>
    </row>
    <row r="538" spans="4:21" ht="15">
      <c r="D538"/>
      <c r="E538"/>
      <c r="L538"/>
      <c r="M538"/>
      <c r="T538"/>
      <c r="U538"/>
    </row>
    <row r="539" spans="4:21" ht="15">
      <c r="D539"/>
      <c r="E539"/>
      <c r="L539"/>
      <c r="M539"/>
      <c r="T539"/>
      <c r="U539"/>
    </row>
    <row r="540" spans="4:21" ht="15">
      <c r="D540"/>
      <c r="E540"/>
      <c r="L540"/>
      <c r="M540"/>
      <c r="T540"/>
      <c r="U540"/>
    </row>
    <row r="541" spans="4:21" ht="15">
      <c r="D541"/>
      <c r="E541"/>
      <c r="L541"/>
      <c r="M541"/>
      <c r="T541"/>
      <c r="U541"/>
    </row>
    <row r="542" spans="4:21" ht="15">
      <c r="D542"/>
      <c r="E542"/>
      <c r="L542"/>
      <c r="M542"/>
      <c r="T542"/>
      <c r="U542"/>
    </row>
    <row r="543" spans="4:21" ht="15">
      <c r="D543"/>
      <c r="E543"/>
      <c r="L543"/>
      <c r="M543"/>
      <c r="T543"/>
      <c r="U543"/>
    </row>
    <row r="544" spans="4:21" ht="15">
      <c r="D544"/>
      <c r="E544"/>
      <c r="L544"/>
      <c r="M544"/>
      <c r="T544"/>
      <c r="U544"/>
    </row>
    <row r="545" spans="4:21" ht="15">
      <c r="D545"/>
      <c r="E545"/>
      <c r="L545"/>
      <c r="M545"/>
      <c r="T545"/>
      <c r="U545"/>
    </row>
    <row r="546" spans="4:21" ht="15">
      <c r="D546"/>
      <c r="E546"/>
      <c r="L546"/>
      <c r="M546"/>
      <c r="T546"/>
      <c r="U546"/>
    </row>
    <row r="547" spans="4:21" ht="15">
      <c r="D547"/>
      <c r="E547"/>
      <c r="L547"/>
      <c r="M547"/>
      <c r="T547"/>
      <c r="U547"/>
    </row>
    <row r="548" spans="4:21" ht="15">
      <c r="D548"/>
      <c r="E548"/>
      <c r="L548"/>
      <c r="M548"/>
      <c r="T548"/>
      <c r="U548"/>
    </row>
    <row r="549" spans="4:21" ht="15">
      <c r="D549"/>
      <c r="E549"/>
      <c r="L549"/>
      <c r="M549"/>
      <c r="T549"/>
      <c r="U549"/>
    </row>
    <row r="550" spans="4:21" ht="15">
      <c r="D550"/>
      <c r="E550"/>
      <c r="L550"/>
      <c r="M550"/>
      <c r="T550"/>
      <c r="U550"/>
    </row>
    <row r="551" spans="4:21" ht="15">
      <c r="D551"/>
      <c r="E551"/>
      <c r="L551"/>
      <c r="M551"/>
      <c r="T551"/>
      <c r="U551"/>
    </row>
    <row r="552" spans="4:21" ht="15">
      <c r="D552"/>
      <c r="E552"/>
      <c r="L552"/>
      <c r="M552"/>
      <c r="T552"/>
      <c r="U552"/>
    </row>
    <row r="553" spans="4:21" ht="15">
      <c r="D553"/>
      <c r="E553"/>
      <c r="L553"/>
      <c r="M553"/>
      <c r="T553"/>
      <c r="U553"/>
    </row>
    <row r="554" spans="4:21" ht="15">
      <c r="D554"/>
      <c r="E554"/>
      <c r="L554"/>
      <c r="M554"/>
      <c r="T554"/>
      <c r="U554"/>
    </row>
    <row r="555" spans="4:21" ht="15">
      <c r="D555"/>
      <c r="E555"/>
      <c r="L555"/>
      <c r="M555"/>
      <c r="T555"/>
      <c r="U555"/>
    </row>
    <row r="556" spans="4:21" ht="15">
      <c r="D556"/>
      <c r="E556"/>
      <c r="L556"/>
      <c r="M556"/>
      <c r="T556"/>
      <c r="U556"/>
    </row>
    <row r="557" spans="4:21" ht="15">
      <c r="D557"/>
      <c r="E557"/>
      <c r="L557"/>
      <c r="M557"/>
      <c r="T557"/>
      <c r="U557"/>
    </row>
    <row r="558" spans="4:21" ht="15">
      <c r="D558"/>
      <c r="E558"/>
      <c r="L558"/>
      <c r="M558"/>
      <c r="T558"/>
      <c r="U558"/>
    </row>
    <row r="559" spans="4:21" ht="15">
      <c r="D559"/>
      <c r="E559"/>
      <c r="L559"/>
      <c r="M559"/>
      <c r="T559"/>
      <c r="U559"/>
    </row>
    <row r="560" spans="4:21" ht="15">
      <c r="D560"/>
      <c r="E560"/>
      <c r="L560"/>
      <c r="M560"/>
      <c r="T560"/>
      <c r="U560"/>
    </row>
    <row r="561" spans="4:21" ht="15">
      <c r="D561"/>
      <c r="E561"/>
      <c r="L561"/>
      <c r="M561"/>
      <c r="T561"/>
      <c r="U561"/>
    </row>
    <row r="562" spans="4:21" ht="15">
      <c r="D562"/>
      <c r="E562"/>
      <c r="L562"/>
      <c r="M562"/>
      <c r="T562"/>
      <c r="U562"/>
    </row>
    <row r="563" spans="4:21" ht="15">
      <c r="D563"/>
      <c r="E563"/>
      <c r="L563"/>
      <c r="M563"/>
      <c r="T563"/>
      <c r="U563"/>
    </row>
    <row r="564" spans="4:21" ht="15">
      <c r="D564"/>
      <c r="E564"/>
      <c r="L564"/>
      <c r="M564"/>
      <c r="T564"/>
      <c r="U564"/>
    </row>
    <row r="565" spans="4:21" ht="15">
      <c r="D565"/>
      <c r="E565"/>
      <c r="L565"/>
      <c r="M565"/>
      <c r="T565"/>
      <c r="U565"/>
    </row>
    <row r="566" spans="4:21" ht="15">
      <c r="D566"/>
      <c r="E566"/>
      <c r="L566"/>
      <c r="M566"/>
      <c r="T566"/>
      <c r="U566"/>
    </row>
    <row r="567" spans="4:21" ht="15">
      <c r="D567"/>
      <c r="E567"/>
      <c r="L567"/>
      <c r="M567"/>
      <c r="T567"/>
      <c r="U567"/>
    </row>
    <row r="568" spans="4:21" ht="15">
      <c r="D568"/>
      <c r="E568"/>
      <c r="L568"/>
      <c r="M568"/>
      <c r="T568"/>
      <c r="U568"/>
    </row>
    <row r="569" spans="4:21" ht="15">
      <c r="D569"/>
      <c r="E569"/>
      <c r="L569"/>
      <c r="M569"/>
      <c r="T569"/>
      <c r="U569"/>
    </row>
    <row r="570" spans="4:21" ht="15">
      <c r="D570"/>
      <c r="E570"/>
      <c r="L570"/>
      <c r="M570"/>
      <c r="T570"/>
      <c r="U570"/>
    </row>
    <row r="571" spans="4:21" ht="15">
      <c r="D571"/>
      <c r="E571"/>
      <c r="L571"/>
      <c r="M571"/>
      <c r="T571"/>
      <c r="U571"/>
    </row>
    <row r="572" spans="4:21" ht="15">
      <c r="D572"/>
      <c r="E572"/>
      <c r="L572"/>
      <c r="M572"/>
      <c r="T572"/>
      <c r="U572"/>
    </row>
    <row r="573" spans="4:21" ht="15">
      <c r="D573"/>
      <c r="E573"/>
      <c r="L573"/>
      <c r="M573"/>
      <c r="T573"/>
      <c r="U573"/>
    </row>
    <row r="574" spans="4:21" ht="15">
      <c r="D574"/>
      <c r="E574"/>
      <c r="L574"/>
      <c r="M574"/>
      <c r="T574"/>
      <c r="U574"/>
    </row>
    <row r="575" spans="4:21" ht="15">
      <c r="D575"/>
      <c r="E575"/>
      <c r="L575"/>
      <c r="M575"/>
      <c r="T575"/>
      <c r="U575"/>
    </row>
    <row r="576" spans="4:21" ht="15">
      <c r="D576"/>
      <c r="E576"/>
      <c r="L576"/>
      <c r="M576"/>
      <c r="T576"/>
      <c r="U576"/>
    </row>
    <row r="577" spans="4:21" ht="15">
      <c r="D577"/>
      <c r="E577"/>
      <c r="L577"/>
      <c r="M577"/>
      <c r="T577"/>
      <c r="U577"/>
    </row>
    <row r="578" spans="4:21" ht="15">
      <c r="D578"/>
      <c r="E578"/>
      <c r="L578"/>
      <c r="M578"/>
      <c r="T578"/>
      <c r="U578"/>
    </row>
    <row r="579" spans="4:21" ht="15">
      <c r="D579"/>
      <c r="E579"/>
      <c r="L579"/>
      <c r="M579"/>
      <c r="T579"/>
      <c r="U579"/>
    </row>
    <row r="580" spans="4:21" ht="15">
      <c r="D580"/>
      <c r="E580"/>
      <c r="L580"/>
      <c r="M580"/>
      <c r="T580"/>
      <c r="U580"/>
    </row>
    <row r="581" spans="4:21" ht="15">
      <c r="D581"/>
      <c r="E581"/>
      <c r="L581"/>
      <c r="M581"/>
      <c r="T581"/>
      <c r="U581"/>
    </row>
    <row r="582" spans="4:21" ht="15">
      <c r="D582"/>
      <c r="E582"/>
      <c r="L582"/>
      <c r="M582"/>
      <c r="T582"/>
      <c r="U582"/>
    </row>
    <row r="583" spans="4:21" ht="15">
      <c r="D583"/>
      <c r="E583"/>
      <c r="L583"/>
      <c r="M583"/>
      <c r="T583"/>
      <c r="U583"/>
    </row>
    <row r="584" spans="4:21" ht="15">
      <c r="D584"/>
      <c r="E584"/>
      <c r="L584"/>
      <c r="M584"/>
      <c r="T584"/>
      <c r="U584"/>
    </row>
    <row r="585" spans="4:21" ht="15">
      <c r="D585"/>
      <c r="E585"/>
      <c r="L585"/>
      <c r="M585"/>
      <c r="T585"/>
      <c r="U585"/>
    </row>
    <row r="586" spans="4:21" ht="15">
      <c r="D586"/>
      <c r="E586"/>
      <c r="L586"/>
      <c r="M586"/>
      <c r="T586"/>
      <c r="U586"/>
    </row>
    <row r="587" spans="4:21" ht="15">
      <c r="D587"/>
      <c r="E587"/>
      <c r="L587"/>
      <c r="M587"/>
      <c r="T587"/>
      <c r="U587"/>
    </row>
    <row r="588" spans="4:21" ht="15">
      <c r="D588"/>
      <c r="E588"/>
      <c r="L588"/>
      <c r="M588"/>
      <c r="T588"/>
      <c r="U588"/>
    </row>
    <row r="589" spans="4:21" ht="15">
      <c r="D589"/>
      <c r="E589"/>
      <c r="L589"/>
      <c r="M589"/>
      <c r="T589"/>
      <c r="U589"/>
    </row>
    <row r="590" spans="4:21" ht="15">
      <c r="D590"/>
      <c r="E590"/>
      <c r="L590"/>
      <c r="M590"/>
      <c r="T590"/>
      <c r="U590"/>
    </row>
    <row r="591" spans="4:21" ht="15">
      <c r="D591"/>
      <c r="E591"/>
      <c r="L591"/>
      <c r="M591"/>
      <c r="T591"/>
      <c r="U591"/>
    </row>
    <row r="592" spans="4:21" ht="15">
      <c r="D592"/>
      <c r="E592"/>
      <c r="L592"/>
      <c r="M592"/>
      <c r="T592"/>
      <c r="U592"/>
    </row>
    <row r="593" spans="4:21" ht="15">
      <c r="D593"/>
      <c r="E593"/>
      <c r="L593"/>
      <c r="M593"/>
      <c r="T593"/>
      <c r="U593"/>
    </row>
    <row r="594" spans="4:21" ht="15">
      <c r="D594"/>
      <c r="E594"/>
      <c r="L594"/>
      <c r="M594"/>
      <c r="T594"/>
      <c r="U594"/>
    </row>
    <row r="595" spans="4:21" ht="15">
      <c r="D595"/>
      <c r="E595"/>
      <c r="L595"/>
      <c r="M595"/>
      <c r="T595"/>
      <c r="U595"/>
    </row>
    <row r="596" spans="4:21" ht="15">
      <c r="D596"/>
      <c r="E596"/>
      <c r="L596"/>
      <c r="M596"/>
      <c r="T596"/>
      <c r="U596"/>
    </row>
    <row r="597" spans="4:21" ht="15">
      <c r="D597"/>
      <c r="E597"/>
      <c r="L597"/>
      <c r="M597"/>
      <c r="T597"/>
      <c r="U597"/>
    </row>
    <row r="598" spans="4:21" ht="15">
      <c r="D598"/>
      <c r="E598"/>
      <c r="L598"/>
      <c r="M598"/>
      <c r="T598"/>
      <c r="U598"/>
    </row>
    <row r="599" spans="4:21" ht="15">
      <c r="D599"/>
      <c r="E599"/>
      <c r="L599"/>
      <c r="M599"/>
      <c r="T599"/>
      <c r="U599"/>
    </row>
    <row r="600" spans="4:21" ht="15">
      <c r="D600"/>
      <c r="E600"/>
      <c r="L600"/>
      <c r="M600"/>
      <c r="T600"/>
      <c r="U600"/>
    </row>
    <row r="601" spans="4:21" ht="15">
      <c r="D601"/>
      <c r="E601"/>
      <c r="L601"/>
      <c r="M601"/>
      <c r="T601"/>
      <c r="U601"/>
    </row>
    <row r="602" spans="4:21" ht="15">
      <c r="D602"/>
      <c r="E602"/>
      <c r="L602"/>
      <c r="M602"/>
      <c r="T602"/>
      <c r="U602"/>
    </row>
    <row r="603" spans="4:21" ht="15">
      <c r="D603"/>
      <c r="E603"/>
      <c r="L603"/>
      <c r="M603"/>
      <c r="T603"/>
      <c r="U603"/>
    </row>
    <row r="604" spans="4:21" ht="15">
      <c r="D604"/>
      <c r="E604"/>
      <c r="L604"/>
      <c r="M604"/>
      <c r="T604"/>
      <c r="U604"/>
    </row>
    <row r="605" spans="4:21" ht="15">
      <c r="D605"/>
      <c r="E605"/>
      <c r="L605"/>
      <c r="M605"/>
      <c r="T605"/>
      <c r="U605"/>
    </row>
    <row r="606" spans="4:21" ht="15">
      <c r="D606"/>
      <c r="E606"/>
      <c r="L606"/>
      <c r="M606"/>
      <c r="T606"/>
      <c r="U606"/>
    </row>
    <row r="607" spans="4:21" ht="15">
      <c r="D607"/>
      <c r="E607"/>
      <c r="L607"/>
      <c r="M607"/>
      <c r="T607"/>
      <c r="U607"/>
    </row>
    <row r="608" spans="4:21" ht="15">
      <c r="D608"/>
      <c r="E608"/>
      <c r="L608"/>
      <c r="M608"/>
      <c r="T608"/>
      <c r="U608"/>
    </row>
    <row r="609" spans="4:21" ht="15">
      <c r="D609"/>
      <c r="E609"/>
      <c r="L609"/>
      <c r="M609"/>
      <c r="T609"/>
      <c r="U609"/>
    </row>
    <row r="610" spans="4:21" ht="15">
      <c r="D610"/>
      <c r="E610"/>
      <c r="L610"/>
      <c r="M610"/>
      <c r="T610"/>
      <c r="U610"/>
    </row>
    <row r="611" spans="4:21" ht="15">
      <c r="D611"/>
      <c r="E611"/>
      <c r="L611"/>
      <c r="M611"/>
      <c r="T611"/>
      <c r="U611"/>
    </row>
    <row r="612" spans="4:21" ht="15">
      <c r="D612"/>
      <c r="E612"/>
      <c r="L612"/>
      <c r="M612"/>
      <c r="T612"/>
      <c r="U612"/>
    </row>
    <row r="613" spans="4:21" ht="15">
      <c r="D613"/>
      <c r="E613"/>
      <c r="L613"/>
      <c r="M613"/>
      <c r="T613"/>
      <c r="U613"/>
    </row>
    <row r="614" spans="4:21" ht="15">
      <c r="D614"/>
      <c r="E614"/>
      <c r="L614"/>
      <c r="M614"/>
      <c r="T614"/>
      <c r="U614"/>
    </row>
    <row r="615" spans="4:21" ht="15">
      <c r="D615"/>
      <c r="E615"/>
      <c r="L615"/>
      <c r="M615"/>
      <c r="T615"/>
      <c r="U615"/>
    </row>
    <row r="616" spans="4:21" ht="15">
      <c r="D616"/>
      <c r="E616"/>
      <c r="L616"/>
      <c r="M616"/>
      <c r="T616"/>
      <c r="U616"/>
    </row>
    <row r="617" spans="4:21" ht="15">
      <c r="D617"/>
      <c r="E617"/>
      <c r="L617"/>
      <c r="M617"/>
      <c r="T617"/>
      <c r="U617"/>
    </row>
    <row r="618" spans="4:21" ht="15">
      <c r="D618"/>
      <c r="E618"/>
      <c r="L618"/>
      <c r="M618"/>
      <c r="T618"/>
      <c r="U618"/>
    </row>
    <row r="619" spans="4:21" ht="15">
      <c r="D619"/>
      <c r="E619"/>
      <c r="L619"/>
      <c r="M619"/>
      <c r="T619"/>
      <c r="U619"/>
    </row>
    <row r="620" spans="4:21" ht="15">
      <c r="D620"/>
      <c r="E620"/>
      <c r="L620"/>
      <c r="M620"/>
      <c r="T620"/>
      <c r="U620"/>
    </row>
    <row r="621" spans="4:21" ht="15">
      <c r="D621"/>
      <c r="E621"/>
      <c r="L621"/>
      <c r="M621"/>
      <c r="T621"/>
      <c r="U621"/>
    </row>
    <row r="622" spans="4:21" ht="15">
      <c r="D622"/>
      <c r="E622"/>
      <c r="L622"/>
      <c r="M622"/>
      <c r="T622"/>
      <c r="U622"/>
    </row>
    <row r="623" spans="4:21" ht="15">
      <c r="D623"/>
      <c r="E623"/>
      <c r="L623"/>
      <c r="M623"/>
      <c r="T623"/>
      <c r="U623"/>
    </row>
    <row r="624" spans="4:21" ht="15">
      <c r="D624"/>
      <c r="E624"/>
      <c r="L624"/>
      <c r="M624"/>
      <c r="T624"/>
      <c r="U624"/>
    </row>
    <row r="625" spans="4:21" ht="15">
      <c r="D625"/>
      <c r="E625"/>
      <c r="L625"/>
      <c r="M625"/>
      <c r="T625"/>
      <c r="U625"/>
    </row>
    <row r="626" spans="4:21" ht="15">
      <c r="D626"/>
      <c r="E626"/>
      <c r="L626"/>
      <c r="M626"/>
      <c r="T626"/>
      <c r="U626"/>
    </row>
    <row r="627" spans="4:21" ht="15">
      <c r="D627"/>
      <c r="E627"/>
      <c r="L627"/>
      <c r="M627"/>
      <c r="T627"/>
      <c r="U627"/>
    </row>
    <row r="628" spans="4:21" ht="15">
      <c r="D628"/>
      <c r="E628"/>
      <c r="L628"/>
      <c r="M628"/>
      <c r="T628"/>
      <c r="U628"/>
    </row>
    <row r="629" spans="4:21" ht="15">
      <c r="D629"/>
      <c r="E629"/>
      <c r="L629"/>
      <c r="M629"/>
      <c r="T629"/>
      <c r="U629"/>
    </row>
    <row r="630" spans="4:21" ht="15">
      <c r="D630"/>
      <c r="E630"/>
      <c r="L630"/>
      <c r="M630"/>
      <c r="T630"/>
      <c r="U630"/>
    </row>
    <row r="631" spans="4:21" ht="15">
      <c r="D631"/>
      <c r="E631"/>
      <c r="L631"/>
      <c r="M631"/>
      <c r="T631"/>
      <c r="U631"/>
    </row>
    <row r="632" spans="4:21" ht="15">
      <c r="D632"/>
      <c r="E632"/>
      <c r="L632"/>
      <c r="M632"/>
      <c r="T632"/>
      <c r="U632"/>
    </row>
    <row r="633" spans="4:21" ht="15">
      <c r="D633"/>
      <c r="E633"/>
      <c r="L633"/>
      <c r="M633"/>
      <c r="T633"/>
      <c r="U633"/>
    </row>
    <row r="634" spans="4:21" ht="15">
      <c r="D634"/>
      <c r="E634"/>
      <c r="L634"/>
      <c r="M634"/>
      <c r="T634"/>
      <c r="U634"/>
    </row>
    <row r="635" spans="4:21" ht="15">
      <c r="D635"/>
      <c r="E635"/>
      <c r="L635"/>
      <c r="M635"/>
      <c r="T635"/>
      <c r="U635"/>
    </row>
    <row r="636" spans="4:21" ht="15">
      <c r="D636"/>
      <c r="E636"/>
      <c r="L636"/>
      <c r="M636"/>
      <c r="T636"/>
      <c r="U636"/>
    </row>
    <row r="637" spans="4:21" ht="15">
      <c r="D637"/>
      <c r="E637"/>
      <c r="L637"/>
      <c r="M637"/>
      <c r="T637"/>
      <c r="U637"/>
    </row>
    <row r="638" spans="4:21" ht="15">
      <c r="D638"/>
      <c r="E638"/>
      <c r="L638"/>
      <c r="M638"/>
      <c r="T638"/>
      <c r="U638"/>
    </row>
    <row r="639" spans="4:21" ht="15">
      <c r="D639"/>
      <c r="E639"/>
      <c r="L639"/>
      <c r="M639"/>
      <c r="T639"/>
      <c r="U639"/>
    </row>
    <row r="640" spans="4:21" ht="15">
      <c r="D640"/>
      <c r="E640"/>
      <c r="L640"/>
      <c r="M640"/>
      <c r="T640"/>
      <c r="U640"/>
    </row>
    <row r="641" spans="4:21" ht="15">
      <c r="D641"/>
      <c r="E641"/>
      <c r="L641"/>
      <c r="M641"/>
      <c r="T641"/>
      <c r="U641"/>
    </row>
    <row r="642" spans="4:21" ht="15">
      <c r="D642"/>
      <c r="E642"/>
      <c r="L642"/>
      <c r="M642"/>
      <c r="T642"/>
      <c r="U642"/>
    </row>
    <row r="643" spans="4:21" ht="15">
      <c r="D643"/>
      <c r="E643"/>
      <c r="L643"/>
      <c r="M643"/>
      <c r="T643"/>
      <c r="U643"/>
    </row>
    <row r="644" spans="4:21" ht="15">
      <c r="D644"/>
      <c r="E644"/>
      <c r="L644"/>
      <c r="M644"/>
      <c r="T644"/>
      <c r="U644"/>
    </row>
    <row r="645" spans="4:21" ht="15">
      <c r="D645"/>
      <c r="E645"/>
      <c r="L645"/>
      <c r="M645"/>
      <c r="T645"/>
      <c r="U645"/>
    </row>
    <row r="646" spans="4:21" ht="15">
      <c r="D646"/>
      <c r="E646"/>
      <c r="L646"/>
      <c r="M646"/>
      <c r="T646"/>
      <c r="U646"/>
    </row>
    <row r="647" spans="4:21" ht="15">
      <c r="D647"/>
      <c r="E647"/>
      <c r="L647"/>
      <c r="M647"/>
      <c r="T647"/>
      <c r="U647"/>
    </row>
    <row r="648" spans="4:21" ht="15">
      <c r="D648"/>
      <c r="E648"/>
      <c r="L648"/>
      <c r="M648"/>
      <c r="T648"/>
      <c r="U648"/>
    </row>
    <row r="649" spans="4:21" ht="15">
      <c r="D649"/>
      <c r="E649"/>
      <c r="L649"/>
      <c r="M649"/>
      <c r="T649"/>
      <c r="U649"/>
    </row>
    <row r="650" spans="4:21" ht="15">
      <c r="D650"/>
      <c r="E650"/>
      <c r="L650"/>
      <c r="M650"/>
      <c r="T650"/>
      <c r="U650"/>
    </row>
    <row r="651" spans="4:21" ht="15">
      <c r="D651"/>
      <c r="E651"/>
      <c r="L651"/>
      <c r="M651"/>
      <c r="T651"/>
      <c r="U651"/>
    </row>
    <row r="652" spans="4:21" ht="15">
      <c r="D652"/>
      <c r="E652"/>
      <c r="L652"/>
      <c r="M652"/>
      <c r="T652"/>
      <c r="U652"/>
    </row>
    <row r="653" spans="4:21" ht="15">
      <c r="D653"/>
      <c r="E653"/>
      <c r="L653"/>
      <c r="M653"/>
      <c r="T653"/>
      <c r="U653"/>
    </row>
    <row r="654" spans="4:21" ht="15">
      <c r="D654"/>
      <c r="E654"/>
      <c r="L654"/>
      <c r="M654"/>
      <c r="T654"/>
      <c r="U654"/>
    </row>
    <row r="655" spans="4:21" ht="15">
      <c r="D655"/>
      <c r="E655"/>
      <c r="L655"/>
      <c r="M655"/>
      <c r="T655"/>
      <c r="U655"/>
    </row>
    <row r="656" spans="4:21" ht="15">
      <c r="D656"/>
      <c r="E656"/>
      <c r="L656"/>
      <c r="M656"/>
      <c r="T656"/>
      <c r="U656"/>
    </row>
    <row r="657" spans="4:21" ht="15">
      <c r="D657"/>
      <c r="E657"/>
      <c r="L657"/>
      <c r="M657"/>
      <c r="T657"/>
      <c r="U657"/>
    </row>
    <row r="658" spans="4:21" ht="15">
      <c r="D658"/>
      <c r="E658"/>
      <c r="L658"/>
      <c r="M658"/>
      <c r="T658"/>
      <c r="U658"/>
    </row>
    <row r="659" spans="4:21" ht="15">
      <c r="D659"/>
      <c r="E659"/>
      <c r="L659"/>
      <c r="M659"/>
      <c r="T659"/>
      <c r="U659"/>
    </row>
    <row r="660" spans="4:21" ht="15">
      <c r="D660"/>
      <c r="E660"/>
      <c r="L660"/>
      <c r="M660"/>
      <c r="T660"/>
      <c r="U660"/>
    </row>
    <row r="661" spans="4:21" ht="15">
      <c r="D661"/>
      <c r="E661"/>
      <c r="L661"/>
      <c r="M661"/>
      <c r="T661"/>
      <c r="U661"/>
    </row>
    <row r="662" spans="4:21" ht="15">
      <c r="D662"/>
      <c r="E662"/>
      <c r="L662"/>
      <c r="M662"/>
      <c r="T662"/>
      <c r="U662"/>
    </row>
    <row r="663" spans="4:21" ht="15">
      <c r="D663"/>
      <c r="E663"/>
      <c r="L663"/>
      <c r="M663"/>
      <c r="T663"/>
      <c r="U663"/>
    </row>
    <row r="664" spans="4:21" ht="15">
      <c r="D664"/>
      <c r="E664"/>
      <c r="L664"/>
      <c r="M664"/>
      <c r="T664"/>
      <c r="U664"/>
    </row>
    <row r="665" spans="4:21" ht="15">
      <c r="D665"/>
      <c r="E665"/>
      <c r="L665"/>
      <c r="M665"/>
      <c r="T665"/>
      <c r="U665"/>
    </row>
    <row r="666" spans="4:21" ht="15">
      <c r="D666"/>
      <c r="E666"/>
      <c r="L666"/>
      <c r="M666"/>
      <c r="T666"/>
      <c r="U666"/>
    </row>
    <row r="667" spans="4:21" ht="15">
      <c r="D667"/>
      <c r="E667"/>
      <c r="L667"/>
      <c r="M667"/>
      <c r="T667"/>
      <c r="U667"/>
    </row>
    <row r="668" spans="4:21" ht="15">
      <c r="D668"/>
      <c r="E668"/>
      <c r="L668"/>
      <c r="M668"/>
      <c r="T668"/>
      <c r="U668"/>
    </row>
    <row r="669" spans="4:21" ht="15">
      <c r="D669"/>
      <c r="E669"/>
      <c r="L669"/>
      <c r="M669"/>
      <c r="T669"/>
      <c r="U669"/>
    </row>
    <row r="670" spans="4:21" ht="15">
      <c r="D670"/>
      <c r="E670"/>
      <c r="L670"/>
      <c r="M670"/>
      <c r="T670"/>
      <c r="U670"/>
    </row>
    <row r="671" spans="4:21" ht="15">
      <c r="D671"/>
      <c r="E671"/>
      <c r="L671"/>
      <c r="M671"/>
      <c r="T671"/>
      <c r="U671"/>
    </row>
    <row r="672" spans="4:21" ht="15">
      <c r="D672"/>
      <c r="E672"/>
      <c r="L672"/>
      <c r="M672"/>
      <c r="T672"/>
      <c r="U672"/>
    </row>
    <row r="673" spans="4:21" ht="15">
      <c r="D673"/>
      <c r="E673"/>
      <c r="L673"/>
      <c r="M673"/>
      <c r="T673"/>
      <c r="U673"/>
    </row>
    <row r="674" spans="4:21" ht="15">
      <c r="D674"/>
      <c r="E674"/>
      <c r="L674"/>
      <c r="M674"/>
      <c r="T674"/>
      <c r="U674"/>
    </row>
    <row r="675" spans="4:21" ht="15">
      <c r="D675"/>
      <c r="E675"/>
      <c r="L675"/>
      <c r="M675"/>
      <c r="T675"/>
      <c r="U675"/>
    </row>
    <row r="676" spans="4:21" ht="15">
      <c r="D676"/>
      <c r="E676"/>
      <c r="L676"/>
      <c r="M676"/>
      <c r="T676"/>
      <c r="U676"/>
    </row>
    <row r="677" spans="4:21" ht="15">
      <c r="D677"/>
      <c r="E677"/>
      <c r="L677"/>
      <c r="M677"/>
      <c r="T677"/>
      <c r="U677"/>
    </row>
    <row r="678" spans="4:21" ht="15">
      <c r="D678"/>
      <c r="E678"/>
      <c r="L678"/>
      <c r="M678"/>
      <c r="T678"/>
      <c r="U678"/>
    </row>
    <row r="679" spans="4:21" ht="15">
      <c r="D679"/>
      <c r="E679"/>
      <c r="L679"/>
      <c r="M679"/>
      <c r="T679"/>
      <c r="U679"/>
    </row>
    <row r="680" spans="4:21" ht="15">
      <c r="D680"/>
      <c r="E680"/>
      <c r="L680"/>
      <c r="M680"/>
      <c r="T680"/>
      <c r="U680"/>
    </row>
    <row r="681" spans="4:21" ht="15">
      <c r="D681"/>
      <c r="E681"/>
      <c r="L681"/>
      <c r="M681"/>
      <c r="T681"/>
      <c r="U681"/>
    </row>
    <row r="682" spans="4:21" ht="15">
      <c r="D682"/>
      <c r="E682"/>
      <c r="L682"/>
      <c r="M682"/>
      <c r="T682"/>
      <c r="U682"/>
    </row>
    <row r="683" spans="4:21" ht="15">
      <c r="D683"/>
      <c r="E683"/>
      <c r="L683"/>
      <c r="M683"/>
      <c r="T683"/>
      <c r="U683"/>
    </row>
    <row r="684" spans="4:21" ht="15">
      <c r="D684"/>
      <c r="E684"/>
      <c r="L684"/>
      <c r="M684"/>
      <c r="T684"/>
      <c r="U684"/>
    </row>
    <row r="685" spans="4:21" ht="15">
      <c r="D685"/>
      <c r="E685"/>
      <c r="L685"/>
      <c r="M685"/>
      <c r="T685"/>
      <c r="U685"/>
    </row>
    <row r="686" spans="4:21" ht="15">
      <c r="D686"/>
      <c r="E686"/>
      <c r="L686"/>
      <c r="M686"/>
      <c r="T686"/>
      <c r="U686"/>
    </row>
    <row r="687" spans="4:21" ht="15">
      <c r="D687"/>
      <c r="E687"/>
      <c r="L687"/>
      <c r="M687"/>
      <c r="T687"/>
      <c r="U687"/>
    </row>
    <row r="688" spans="4:21" ht="15">
      <c r="D688"/>
      <c r="E688"/>
      <c r="L688"/>
      <c r="M688"/>
      <c r="T688"/>
      <c r="U688"/>
    </row>
    <row r="689" spans="4:21" ht="15">
      <c r="D689"/>
      <c r="E689"/>
      <c r="L689"/>
      <c r="M689"/>
      <c r="T689"/>
      <c r="U689"/>
    </row>
    <row r="690" spans="4:21" ht="15">
      <c r="D690"/>
      <c r="E690"/>
      <c r="L690"/>
      <c r="M690"/>
      <c r="T690"/>
      <c r="U690"/>
    </row>
    <row r="691" spans="4:21" ht="15">
      <c r="D691"/>
      <c r="E691"/>
      <c r="L691"/>
      <c r="M691"/>
      <c r="T691"/>
      <c r="U691"/>
    </row>
    <row r="692" spans="4:21" ht="15">
      <c r="D692"/>
      <c r="E692"/>
      <c r="L692"/>
      <c r="M692"/>
      <c r="T692"/>
      <c r="U692"/>
    </row>
    <row r="693" spans="4:21" ht="15">
      <c r="D693"/>
      <c r="E693"/>
      <c r="L693"/>
      <c r="M693"/>
      <c r="T693"/>
      <c r="U693"/>
    </row>
    <row r="694" spans="4:21" ht="15">
      <c r="D694"/>
      <c r="E694"/>
      <c r="L694"/>
      <c r="M694"/>
      <c r="T694"/>
      <c r="U694"/>
    </row>
    <row r="695" spans="4:21" ht="15">
      <c r="D695"/>
      <c r="E695"/>
      <c r="L695"/>
      <c r="M695"/>
      <c r="T695"/>
      <c r="U695"/>
    </row>
    <row r="696" spans="4:21" ht="15">
      <c r="D696"/>
      <c r="E696"/>
      <c r="L696"/>
      <c r="M696"/>
      <c r="T696"/>
      <c r="U696"/>
    </row>
    <row r="697" spans="4:21" ht="15">
      <c r="D697"/>
      <c r="E697"/>
      <c r="L697"/>
      <c r="M697"/>
      <c r="T697"/>
      <c r="U697"/>
    </row>
    <row r="698" spans="4:21" ht="15">
      <c r="D698"/>
      <c r="E698"/>
      <c r="L698"/>
      <c r="M698"/>
      <c r="T698"/>
      <c r="U698"/>
    </row>
    <row r="699" spans="4:21" ht="15">
      <c r="D699"/>
      <c r="E699"/>
      <c r="L699"/>
      <c r="M699"/>
      <c r="T699"/>
      <c r="U699"/>
    </row>
    <row r="700" spans="4:21" ht="15">
      <c r="D700"/>
      <c r="E700"/>
      <c r="L700"/>
      <c r="M700"/>
      <c r="T700"/>
      <c r="U700"/>
    </row>
    <row r="701" spans="4:21" ht="15">
      <c r="D701"/>
      <c r="E701"/>
      <c r="L701"/>
      <c r="M701"/>
      <c r="T701"/>
      <c r="U701"/>
    </row>
    <row r="702" spans="4:21" ht="15">
      <c r="D702"/>
      <c r="E702"/>
      <c r="L702"/>
      <c r="M702"/>
      <c r="T702"/>
      <c r="U702"/>
    </row>
    <row r="703" spans="4:21" ht="15">
      <c r="D703"/>
      <c r="E703"/>
      <c r="L703"/>
      <c r="M703"/>
      <c r="T703"/>
      <c r="U703"/>
    </row>
    <row r="704" spans="4:21" ht="15">
      <c r="D704"/>
      <c r="E704"/>
      <c r="L704"/>
      <c r="M704"/>
      <c r="T704"/>
      <c r="U704"/>
    </row>
    <row r="705" spans="4:21" ht="15">
      <c r="D705"/>
      <c r="E705"/>
      <c r="L705"/>
      <c r="M705"/>
      <c r="T705"/>
      <c r="U705"/>
    </row>
    <row r="706" spans="4:21" ht="15">
      <c r="D706"/>
      <c r="E706"/>
      <c r="L706"/>
      <c r="M706"/>
      <c r="T706"/>
      <c r="U706"/>
    </row>
    <row r="707" spans="4:21" ht="15">
      <c r="D707"/>
      <c r="E707"/>
      <c r="L707"/>
      <c r="M707"/>
      <c r="T707"/>
      <c r="U707"/>
    </row>
    <row r="708" spans="4:21" ht="15">
      <c r="D708"/>
      <c r="E708"/>
      <c r="L708"/>
      <c r="M708"/>
      <c r="T708"/>
      <c r="U708"/>
    </row>
    <row r="709" spans="4:21" ht="15">
      <c r="D709"/>
      <c r="E709"/>
      <c r="L709"/>
      <c r="M709"/>
      <c r="T709"/>
      <c r="U709"/>
    </row>
    <row r="710" spans="4:21" ht="15">
      <c r="D710"/>
      <c r="E710"/>
      <c r="L710"/>
      <c r="M710"/>
      <c r="T710"/>
      <c r="U710"/>
    </row>
    <row r="711" spans="4:21" ht="15">
      <c r="D711"/>
      <c r="E711"/>
      <c r="L711"/>
      <c r="M711"/>
      <c r="T711"/>
      <c r="U711"/>
    </row>
    <row r="712" spans="4:21" ht="15">
      <c r="D712"/>
      <c r="E712"/>
      <c r="L712"/>
      <c r="M712"/>
      <c r="T712"/>
      <c r="U712"/>
    </row>
    <row r="713" spans="4:21" ht="15">
      <c r="D713"/>
      <c r="E713"/>
      <c r="L713"/>
      <c r="M713"/>
      <c r="T713"/>
      <c r="U713"/>
    </row>
    <row r="714" spans="4:21" ht="15">
      <c r="D714"/>
      <c r="E714"/>
      <c r="L714"/>
      <c r="M714"/>
      <c r="T714"/>
      <c r="U714"/>
    </row>
    <row r="715" spans="4:21" ht="15">
      <c r="D715"/>
      <c r="E715"/>
      <c r="L715"/>
      <c r="M715"/>
      <c r="T715"/>
      <c r="U715"/>
    </row>
    <row r="716" spans="4:21" ht="15">
      <c r="D716"/>
      <c r="E716"/>
      <c r="L716"/>
      <c r="M716"/>
      <c r="T716"/>
      <c r="U716"/>
    </row>
    <row r="717" spans="4:21" ht="15">
      <c r="D717"/>
      <c r="E717"/>
      <c r="L717"/>
      <c r="M717"/>
      <c r="T717"/>
      <c r="U717"/>
    </row>
    <row r="718" spans="4:21" ht="15">
      <c r="D718"/>
      <c r="E718"/>
      <c r="L718"/>
      <c r="M718"/>
      <c r="T718"/>
      <c r="U718"/>
    </row>
    <row r="719" spans="4:21" ht="15">
      <c r="D719"/>
      <c r="E719"/>
      <c r="L719"/>
      <c r="M719"/>
      <c r="T719"/>
      <c r="U719"/>
    </row>
    <row r="720" spans="4:21" ht="15">
      <c r="D720"/>
      <c r="E720"/>
      <c r="L720"/>
      <c r="M720"/>
      <c r="T720"/>
      <c r="U720"/>
    </row>
    <row r="721" spans="4:21" ht="15">
      <c r="D721"/>
      <c r="E721"/>
      <c r="L721"/>
      <c r="M721"/>
      <c r="T721"/>
      <c r="U721"/>
    </row>
    <row r="722" spans="4:21" ht="15">
      <c r="D722"/>
      <c r="E722"/>
      <c r="L722"/>
      <c r="M722"/>
      <c r="T722"/>
      <c r="U722"/>
    </row>
    <row r="723" spans="4:21" ht="15">
      <c r="D723"/>
      <c r="E723"/>
      <c r="L723"/>
      <c r="M723"/>
      <c r="T723"/>
      <c r="U723"/>
    </row>
    <row r="724" spans="4:21" ht="15">
      <c r="D724"/>
      <c r="E724"/>
      <c r="L724"/>
      <c r="M724"/>
      <c r="T724"/>
      <c r="U724"/>
    </row>
    <row r="725" spans="4:21" ht="15">
      <c r="D725"/>
      <c r="E725"/>
      <c r="L725"/>
      <c r="M725"/>
      <c r="T725"/>
      <c r="U725"/>
    </row>
    <row r="726" spans="4:21" ht="15">
      <c r="D726"/>
      <c r="E726"/>
      <c r="L726"/>
      <c r="M726"/>
      <c r="T726"/>
      <c r="U726"/>
    </row>
    <row r="727" spans="4:21" ht="15">
      <c r="D727"/>
      <c r="E727"/>
      <c r="L727"/>
      <c r="M727"/>
      <c r="T727"/>
      <c r="U727"/>
    </row>
    <row r="728" spans="4:21" ht="15">
      <c r="D728"/>
      <c r="E728"/>
      <c r="L728"/>
      <c r="M728"/>
      <c r="T728"/>
      <c r="U728"/>
    </row>
    <row r="729" spans="4:21" ht="15">
      <c r="D729"/>
      <c r="E729"/>
      <c r="L729"/>
      <c r="M729"/>
      <c r="T729"/>
      <c r="U729"/>
    </row>
    <row r="730" spans="4:21" ht="15">
      <c r="D730"/>
      <c r="E730"/>
      <c r="L730"/>
      <c r="M730"/>
      <c r="T730"/>
      <c r="U730"/>
    </row>
    <row r="731" spans="4:21" ht="15">
      <c r="D731"/>
      <c r="E731"/>
      <c r="L731"/>
      <c r="M731"/>
      <c r="T731"/>
      <c r="U731"/>
    </row>
    <row r="732" spans="4:21" ht="15">
      <c r="D732"/>
      <c r="E732"/>
      <c r="L732"/>
      <c r="M732"/>
      <c r="T732"/>
      <c r="U732"/>
    </row>
    <row r="733" spans="4:21" ht="15">
      <c r="D733"/>
      <c r="E733"/>
      <c r="L733"/>
      <c r="M733"/>
      <c r="T733"/>
      <c r="U733"/>
    </row>
    <row r="734" spans="4:21" ht="15">
      <c r="D734"/>
      <c r="E734"/>
      <c r="L734"/>
      <c r="M734"/>
      <c r="T734"/>
      <c r="U734"/>
    </row>
    <row r="735" spans="4:21" ht="15">
      <c r="D735"/>
      <c r="E735"/>
      <c r="L735"/>
      <c r="M735"/>
      <c r="T735"/>
      <c r="U735"/>
    </row>
    <row r="736" spans="4:21" ht="15">
      <c r="D736"/>
      <c r="E736"/>
      <c r="L736"/>
      <c r="M736"/>
      <c r="T736"/>
      <c r="U736"/>
    </row>
    <row r="737" spans="4:21" ht="15">
      <c r="D737"/>
      <c r="E737"/>
      <c r="L737"/>
      <c r="M737"/>
      <c r="T737"/>
      <c r="U737"/>
    </row>
    <row r="738" spans="4:21" ht="15">
      <c r="D738"/>
      <c r="E738"/>
      <c r="L738"/>
      <c r="M738"/>
      <c r="T738"/>
      <c r="U738"/>
    </row>
    <row r="739" spans="4:21" ht="15">
      <c r="D739"/>
      <c r="E739"/>
      <c r="L739"/>
      <c r="M739"/>
      <c r="T739"/>
      <c r="U739"/>
    </row>
    <row r="740" spans="4:21" ht="15">
      <c r="D740"/>
      <c r="E740"/>
      <c r="L740"/>
      <c r="M740"/>
      <c r="T740"/>
      <c r="U740"/>
    </row>
    <row r="741" spans="4:21" ht="15">
      <c r="D741"/>
      <c r="E741"/>
      <c r="L741"/>
      <c r="M741"/>
      <c r="T741"/>
      <c r="U741"/>
    </row>
    <row r="742" spans="4:21" ht="15">
      <c r="D742"/>
      <c r="E742"/>
      <c r="L742"/>
      <c r="M742"/>
      <c r="T742"/>
      <c r="U742"/>
    </row>
    <row r="743" spans="4:21" ht="15">
      <c r="D743"/>
      <c r="E743"/>
      <c r="L743"/>
      <c r="M743"/>
      <c r="T743"/>
      <c r="U743"/>
    </row>
    <row r="744" spans="4:21" ht="15">
      <c r="D744"/>
      <c r="E744"/>
      <c r="L744"/>
      <c r="M744"/>
      <c r="T744"/>
      <c r="U744"/>
    </row>
    <row r="745" spans="4:21" ht="15">
      <c r="D745"/>
      <c r="E745"/>
      <c r="L745"/>
      <c r="M745"/>
      <c r="T745"/>
      <c r="U745"/>
    </row>
    <row r="746" spans="4:21" ht="15">
      <c r="D746"/>
      <c r="E746"/>
      <c r="L746"/>
      <c r="M746"/>
      <c r="T746"/>
      <c r="U746"/>
    </row>
    <row r="747" spans="4:21" ht="15">
      <c r="D747"/>
      <c r="E747"/>
      <c r="L747"/>
      <c r="M747"/>
      <c r="T747"/>
      <c r="U747"/>
    </row>
    <row r="748" spans="4:21" ht="15">
      <c r="D748"/>
      <c r="E748"/>
      <c r="L748"/>
      <c r="M748"/>
      <c r="T748"/>
      <c r="U748"/>
    </row>
    <row r="749" spans="4:21" ht="15">
      <c r="D749"/>
      <c r="E749"/>
      <c r="L749"/>
      <c r="M749"/>
      <c r="T749"/>
      <c r="U749"/>
    </row>
    <row r="750" spans="4:21" ht="15">
      <c r="D750"/>
      <c r="E750"/>
      <c r="L750"/>
      <c r="M750"/>
      <c r="T750"/>
      <c r="U750"/>
    </row>
    <row r="751" spans="4:21" ht="15">
      <c r="D751"/>
      <c r="E751"/>
      <c r="L751"/>
      <c r="M751"/>
      <c r="T751"/>
      <c r="U751"/>
    </row>
    <row r="752" spans="4:21" ht="15">
      <c r="D752"/>
      <c r="E752"/>
      <c r="L752"/>
      <c r="M752"/>
      <c r="T752"/>
      <c r="U752"/>
    </row>
    <row r="753" spans="4:21" ht="15">
      <c r="D753"/>
      <c r="E753"/>
      <c r="L753"/>
      <c r="M753"/>
      <c r="T753"/>
      <c r="U753"/>
    </row>
    <row r="754" spans="4:21" ht="15">
      <c r="D754"/>
      <c r="E754"/>
      <c r="L754"/>
      <c r="M754"/>
      <c r="T754"/>
      <c r="U754"/>
    </row>
    <row r="755" spans="4:21" ht="15">
      <c r="D755"/>
      <c r="E755"/>
      <c r="L755"/>
      <c r="M755"/>
      <c r="T755"/>
      <c r="U755"/>
    </row>
    <row r="756" spans="4:21" ht="15">
      <c r="D756"/>
      <c r="E756"/>
      <c r="L756"/>
      <c r="M756"/>
      <c r="T756"/>
      <c r="U756"/>
    </row>
    <row r="757" spans="4:21" ht="15">
      <c r="D757"/>
      <c r="E757"/>
      <c r="L757"/>
      <c r="M757"/>
      <c r="T757"/>
      <c r="U757"/>
    </row>
    <row r="758" spans="4:21" ht="15">
      <c r="D758"/>
      <c r="E758"/>
      <c r="L758"/>
      <c r="M758"/>
      <c r="T758"/>
      <c r="U758"/>
    </row>
    <row r="759" spans="4:21" ht="15">
      <c r="D759"/>
      <c r="E759"/>
      <c r="L759"/>
      <c r="M759"/>
      <c r="T759"/>
      <c r="U759"/>
    </row>
    <row r="760" spans="4:21" ht="15">
      <c r="D760"/>
      <c r="E760"/>
      <c r="L760"/>
      <c r="M760"/>
      <c r="T760"/>
      <c r="U760"/>
    </row>
    <row r="761" spans="4:21" ht="15">
      <c r="D761"/>
      <c r="E761"/>
      <c r="L761"/>
      <c r="M761"/>
      <c r="T761"/>
      <c r="U761"/>
    </row>
    <row r="762" spans="4:21" ht="15">
      <c r="D762"/>
      <c r="E762"/>
      <c r="L762"/>
      <c r="M762"/>
      <c r="T762"/>
      <c r="U762"/>
    </row>
    <row r="763" spans="4:21" ht="15">
      <c r="D763"/>
      <c r="E763"/>
      <c r="L763"/>
      <c r="M763"/>
      <c r="T763"/>
      <c r="U763"/>
    </row>
    <row r="764" spans="4:21" ht="15">
      <c r="D764"/>
      <c r="E764"/>
      <c r="L764"/>
      <c r="M764"/>
      <c r="T764"/>
      <c r="U764"/>
    </row>
    <row r="765" spans="4:21" ht="15">
      <c r="D765"/>
      <c r="E765"/>
      <c r="L765"/>
      <c r="M765"/>
      <c r="T765"/>
      <c r="U765"/>
    </row>
    <row r="766" spans="4:21" ht="15">
      <c r="D766"/>
      <c r="E766"/>
      <c r="L766"/>
      <c r="M766"/>
      <c r="T766"/>
      <c r="U766"/>
    </row>
    <row r="767" spans="4:21" ht="15">
      <c r="D767"/>
      <c r="E767"/>
      <c r="L767"/>
      <c r="M767"/>
      <c r="T767"/>
      <c r="U767"/>
    </row>
    <row r="768" spans="4:21" ht="15">
      <c r="D768"/>
      <c r="E768"/>
      <c r="L768"/>
      <c r="M768"/>
      <c r="T768"/>
      <c r="U768"/>
    </row>
    <row r="769" spans="4:21" ht="15">
      <c r="D769"/>
      <c r="E769"/>
      <c r="L769"/>
      <c r="M769"/>
      <c r="T769"/>
      <c r="U769"/>
    </row>
    <row r="770" spans="4:21" ht="15">
      <c r="D770"/>
      <c r="E770"/>
      <c r="L770"/>
      <c r="M770"/>
      <c r="T770"/>
      <c r="U770"/>
    </row>
    <row r="771" spans="4:21" ht="15">
      <c r="D771"/>
      <c r="E771"/>
      <c r="L771"/>
      <c r="M771"/>
      <c r="T771"/>
      <c r="U771"/>
    </row>
    <row r="772" spans="4:21" ht="15">
      <c r="D772"/>
      <c r="E772"/>
      <c r="L772"/>
      <c r="M772"/>
      <c r="T772"/>
      <c r="U772"/>
    </row>
    <row r="773" spans="4:21" ht="15">
      <c r="D773"/>
      <c r="E773"/>
      <c r="L773"/>
      <c r="M773"/>
      <c r="T773"/>
      <c r="U773"/>
    </row>
    <row r="774" spans="4:21" ht="15">
      <c r="D774"/>
      <c r="E774"/>
      <c r="L774"/>
      <c r="M774"/>
      <c r="T774"/>
      <c r="U774"/>
    </row>
    <row r="775" spans="4:21" ht="15">
      <c r="D775"/>
      <c r="E775"/>
      <c r="L775"/>
      <c r="M775"/>
      <c r="T775"/>
      <c r="U775"/>
    </row>
    <row r="776" spans="4:21" ht="15">
      <c r="D776"/>
      <c r="E776"/>
      <c r="L776"/>
      <c r="M776"/>
      <c r="T776"/>
      <c r="U776"/>
    </row>
    <row r="777" spans="4:21" ht="15">
      <c r="D777"/>
      <c r="E777"/>
      <c r="L777"/>
      <c r="M777"/>
      <c r="T777"/>
      <c r="U777"/>
    </row>
    <row r="778" spans="4:21" ht="15">
      <c r="D778"/>
      <c r="E778"/>
      <c r="L778"/>
      <c r="M778"/>
      <c r="T778"/>
      <c r="U778"/>
    </row>
    <row r="779" spans="4:21" ht="15">
      <c r="D779"/>
      <c r="E779"/>
      <c r="L779"/>
      <c r="M779"/>
      <c r="T779"/>
      <c r="U779"/>
    </row>
    <row r="780" spans="4:21" ht="15">
      <c r="D780"/>
      <c r="E780"/>
      <c r="L780"/>
      <c r="M780"/>
      <c r="T780"/>
      <c r="U780"/>
    </row>
    <row r="781" spans="4:21" ht="15">
      <c r="D781"/>
      <c r="E781"/>
      <c r="L781"/>
      <c r="M781"/>
      <c r="T781"/>
      <c r="U781"/>
    </row>
    <row r="782" spans="4:21" ht="15">
      <c r="D782"/>
      <c r="E782"/>
      <c r="L782"/>
      <c r="M782"/>
      <c r="T782"/>
      <c r="U782"/>
    </row>
    <row r="783" spans="4:21" ht="15">
      <c r="D783"/>
      <c r="E783"/>
      <c r="L783"/>
      <c r="M783"/>
      <c r="T783"/>
      <c r="U783"/>
    </row>
    <row r="784" spans="4:21" ht="15">
      <c r="D784"/>
      <c r="E784"/>
      <c r="L784"/>
      <c r="M784"/>
      <c r="T784"/>
      <c r="U784"/>
    </row>
    <row r="785" spans="4:21" ht="15">
      <c r="D785"/>
      <c r="E785"/>
      <c r="L785"/>
      <c r="M785"/>
      <c r="T785"/>
      <c r="U785"/>
    </row>
    <row r="786" spans="4:21" ht="15">
      <c r="D786"/>
      <c r="E786"/>
      <c r="L786"/>
      <c r="M786"/>
      <c r="T786"/>
      <c r="U786"/>
    </row>
    <row r="787" spans="4:21" ht="15">
      <c r="D787"/>
      <c r="E787"/>
      <c r="L787"/>
      <c r="M787"/>
      <c r="T787"/>
      <c r="U787"/>
    </row>
    <row r="788" spans="4:21" ht="15">
      <c r="D788"/>
      <c r="E788"/>
      <c r="L788"/>
      <c r="M788"/>
      <c r="T788"/>
      <c r="U788"/>
    </row>
    <row r="789" spans="4:21" ht="15">
      <c r="D789"/>
      <c r="E789"/>
      <c r="L789"/>
      <c r="M789"/>
      <c r="T789"/>
      <c r="U789"/>
    </row>
    <row r="790" spans="4:21" ht="15">
      <c r="D790"/>
      <c r="E790"/>
      <c r="L790"/>
      <c r="M790"/>
      <c r="T790"/>
      <c r="U790"/>
    </row>
    <row r="791" spans="4:21" ht="15">
      <c r="D791"/>
      <c r="E791"/>
      <c r="L791"/>
      <c r="M791"/>
      <c r="T791"/>
      <c r="U791"/>
    </row>
    <row r="792" spans="4:21" ht="15">
      <c r="D792"/>
      <c r="E792"/>
      <c r="L792"/>
      <c r="M792"/>
      <c r="T792"/>
      <c r="U792"/>
    </row>
    <row r="793" spans="4:21" ht="15">
      <c r="D793"/>
      <c r="E793"/>
      <c r="L793"/>
      <c r="M793"/>
      <c r="T793"/>
      <c r="U793"/>
    </row>
    <row r="794" spans="4:21" ht="15">
      <c r="D794"/>
      <c r="E794"/>
      <c r="L794"/>
      <c r="M794"/>
      <c r="T794"/>
      <c r="U794"/>
    </row>
    <row r="795" spans="4:21" ht="15">
      <c r="D795"/>
      <c r="E795"/>
      <c r="L795"/>
      <c r="M795"/>
      <c r="T795"/>
      <c r="U795"/>
    </row>
    <row r="796" spans="4:21" ht="15">
      <c r="D796"/>
      <c r="E796"/>
      <c r="L796"/>
      <c r="M796"/>
      <c r="T796"/>
      <c r="U796"/>
    </row>
    <row r="797" spans="4:21" ht="15">
      <c r="D797"/>
      <c r="E797"/>
      <c r="L797"/>
      <c r="M797"/>
      <c r="T797"/>
      <c r="U797"/>
    </row>
    <row r="798" spans="4:21" ht="15">
      <c r="D798"/>
      <c r="E798"/>
      <c r="L798"/>
      <c r="M798"/>
      <c r="T798"/>
      <c r="U798"/>
    </row>
    <row r="799" spans="4:21" ht="15">
      <c r="D799"/>
      <c r="E799"/>
      <c r="L799"/>
      <c r="M799"/>
      <c r="T799"/>
      <c r="U799"/>
    </row>
    <row r="800" spans="4:21" ht="15">
      <c r="D800"/>
      <c r="E800"/>
      <c r="L800"/>
      <c r="M800"/>
      <c r="T800"/>
      <c r="U800"/>
    </row>
    <row r="801" spans="4:21" ht="15">
      <c r="D801"/>
      <c r="E801"/>
      <c r="L801"/>
      <c r="M801"/>
      <c r="T801"/>
      <c r="U801"/>
    </row>
    <row r="802" spans="4:21" ht="15">
      <c r="D802"/>
      <c r="E802"/>
      <c r="L802"/>
      <c r="M802"/>
      <c r="T802"/>
      <c r="U802"/>
    </row>
    <row r="803" spans="4:21" ht="15">
      <c r="D803"/>
      <c r="E803"/>
      <c r="L803"/>
      <c r="M803"/>
      <c r="T803"/>
      <c r="U803"/>
    </row>
    <row r="804" spans="4:21" ht="15">
      <c r="D804"/>
      <c r="E804"/>
      <c r="L804"/>
      <c r="M804"/>
      <c r="T804"/>
      <c r="U804"/>
    </row>
    <row r="805" spans="4:21" ht="15">
      <c r="D805"/>
      <c r="E805"/>
      <c r="L805"/>
      <c r="M805"/>
      <c r="T805"/>
      <c r="U805"/>
    </row>
    <row r="806" spans="4:21" ht="15">
      <c r="D806"/>
      <c r="E806"/>
      <c r="L806"/>
      <c r="M806"/>
      <c r="T806"/>
      <c r="U806"/>
    </row>
    <row r="807" spans="4:21" ht="15">
      <c r="D807"/>
      <c r="E807"/>
      <c r="L807"/>
      <c r="M807"/>
      <c r="T807"/>
      <c r="U807"/>
    </row>
    <row r="808" spans="4:21" ht="15">
      <c r="D808"/>
      <c r="E808"/>
      <c r="L808"/>
      <c r="M808"/>
      <c r="T808"/>
      <c r="U808"/>
    </row>
    <row r="809" spans="4:21" ht="15">
      <c r="D809"/>
      <c r="E809"/>
      <c r="L809"/>
      <c r="M809"/>
      <c r="T809"/>
      <c r="U809"/>
    </row>
    <row r="810" spans="4:21" ht="15">
      <c r="D810"/>
      <c r="E810"/>
      <c r="L810"/>
      <c r="M810"/>
      <c r="T810"/>
      <c r="U810"/>
    </row>
    <row r="811" spans="4:21" ht="15">
      <c r="D811"/>
      <c r="E811"/>
      <c r="L811"/>
      <c r="M811"/>
      <c r="T811"/>
      <c r="U811"/>
    </row>
    <row r="812" spans="4:21" ht="15">
      <c r="D812"/>
      <c r="E812"/>
      <c r="L812"/>
      <c r="M812"/>
      <c r="T812"/>
      <c r="U812"/>
    </row>
    <row r="813" spans="4:21" ht="15">
      <c r="D813"/>
      <c r="E813"/>
      <c r="L813"/>
      <c r="M813"/>
      <c r="T813"/>
      <c r="U813"/>
    </row>
    <row r="814" spans="4:21" ht="15">
      <c r="D814"/>
      <c r="E814"/>
      <c r="L814"/>
      <c r="M814"/>
      <c r="T814"/>
      <c r="U814"/>
    </row>
    <row r="815" spans="4:21" ht="15">
      <c r="D815"/>
      <c r="E815"/>
      <c r="L815"/>
      <c r="M815"/>
      <c r="T815"/>
      <c r="U815"/>
    </row>
    <row r="816" spans="4:21" ht="15">
      <c r="D816"/>
      <c r="E816"/>
      <c r="L816"/>
      <c r="M816"/>
      <c r="T816"/>
      <c r="U816"/>
    </row>
    <row r="817" spans="4:21" ht="15">
      <c r="D817"/>
      <c r="E817"/>
      <c r="L817"/>
      <c r="M817"/>
      <c r="T817"/>
      <c r="U817"/>
    </row>
    <row r="818" spans="4:21" ht="15">
      <c r="D818"/>
      <c r="E818"/>
      <c r="L818"/>
      <c r="M818"/>
      <c r="T818"/>
      <c r="U818"/>
    </row>
    <row r="819" spans="4:21" ht="15">
      <c r="D819"/>
      <c r="E819"/>
      <c r="L819"/>
      <c r="M819"/>
      <c r="T819"/>
      <c r="U819"/>
    </row>
    <row r="820" spans="4:21" ht="15">
      <c r="D820"/>
      <c r="E820"/>
      <c r="L820"/>
      <c r="M820"/>
      <c r="T820"/>
      <c r="U820"/>
    </row>
    <row r="821" spans="4:21" ht="15">
      <c r="D821"/>
      <c r="E821"/>
      <c r="L821"/>
      <c r="M821"/>
      <c r="T821"/>
      <c r="U821"/>
    </row>
    <row r="822" spans="4:21" ht="15">
      <c r="D822"/>
      <c r="E822"/>
      <c r="L822"/>
      <c r="M822"/>
      <c r="T822"/>
      <c r="U822"/>
    </row>
    <row r="823" spans="4:21" ht="15">
      <c r="D823"/>
      <c r="E823"/>
      <c r="L823"/>
      <c r="M823"/>
      <c r="T823"/>
      <c r="U823"/>
    </row>
    <row r="824" spans="4:21" ht="15">
      <c r="D824"/>
      <c r="E824"/>
      <c r="L824"/>
      <c r="M824"/>
      <c r="T824"/>
      <c r="U824"/>
    </row>
    <row r="825" spans="4:21" ht="15">
      <c r="D825"/>
      <c r="E825"/>
      <c r="L825"/>
      <c r="M825"/>
      <c r="T825"/>
      <c r="U825"/>
    </row>
    <row r="826" spans="4:21" ht="15">
      <c r="D826"/>
      <c r="E826"/>
      <c r="L826"/>
      <c r="M826"/>
      <c r="T826"/>
      <c r="U826"/>
    </row>
    <row r="827" spans="4:21" ht="15">
      <c r="D827"/>
      <c r="E827"/>
      <c r="L827"/>
      <c r="M827"/>
      <c r="T827"/>
      <c r="U827"/>
    </row>
    <row r="828" spans="4:21" ht="15">
      <c r="D828"/>
      <c r="E828"/>
      <c r="L828"/>
      <c r="M828"/>
      <c r="T828"/>
      <c r="U828"/>
    </row>
    <row r="829" spans="4:21" ht="15">
      <c r="D829"/>
      <c r="E829"/>
      <c r="L829"/>
      <c r="M829"/>
      <c r="T829"/>
      <c r="U829"/>
    </row>
    <row r="830" spans="4:21" ht="15">
      <c r="D830"/>
      <c r="E830"/>
      <c r="L830"/>
      <c r="M830"/>
      <c r="T830"/>
      <c r="U830"/>
    </row>
    <row r="831" spans="4:21" ht="15">
      <c r="D831"/>
      <c r="E831"/>
      <c r="L831"/>
      <c r="M831"/>
      <c r="T831"/>
      <c r="U831"/>
    </row>
    <row r="832" spans="4:21" ht="15">
      <c r="D832"/>
      <c r="E832"/>
      <c r="L832"/>
      <c r="M832"/>
      <c r="T832"/>
      <c r="U832"/>
    </row>
    <row r="833" spans="4:21" ht="15">
      <c r="D833"/>
      <c r="E833"/>
      <c r="L833"/>
      <c r="M833"/>
      <c r="T833"/>
      <c r="U833"/>
    </row>
    <row r="834" spans="4:21" ht="15">
      <c r="D834"/>
      <c r="E834"/>
      <c r="L834"/>
      <c r="M834"/>
      <c r="T834"/>
      <c r="U834"/>
    </row>
    <row r="835" spans="4:21" ht="15">
      <c r="D835"/>
      <c r="E835"/>
      <c r="L835"/>
      <c r="M835"/>
      <c r="T835"/>
      <c r="U835"/>
    </row>
    <row r="836" spans="4:21" ht="15">
      <c r="D836"/>
      <c r="E836"/>
      <c r="L836"/>
      <c r="M836"/>
      <c r="T836"/>
      <c r="U836"/>
    </row>
    <row r="837" spans="4:21" ht="15">
      <c r="D837"/>
      <c r="E837"/>
      <c r="L837"/>
      <c r="M837"/>
      <c r="T837"/>
      <c r="U837"/>
    </row>
    <row r="838" spans="4:21" ht="15">
      <c r="D838"/>
      <c r="E838"/>
      <c r="L838"/>
      <c r="M838"/>
      <c r="T838"/>
      <c r="U838"/>
    </row>
    <row r="839" spans="4:21" ht="15">
      <c r="D839"/>
      <c r="E839"/>
      <c r="L839"/>
      <c r="M839"/>
      <c r="T839"/>
      <c r="U839"/>
    </row>
    <row r="840" spans="4:21" ht="15">
      <c r="D840"/>
      <c r="E840"/>
      <c r="L840"/>
      <c r="M840"/>
      <c r="T840"/>
      <c r="U840"/>
    </row>
    <row r="841" spans="4:21" ht="15">
      <c r="D841"/>
      <c r="E841"/>
      <c r="L841"/>
      <c r="M841"/>
      <c r="T841"/>
      <c r="U841"/>
    </row>
    <row r="842" spans="4:21" ht="15">
      <c r="D842"/>
      <c r="E842"/>
      <c r="L842"/>
      <c r="M842"/>
      <c r="T842"/>
      <c r="U842"/>
    </row>
    <row r="843" spans="4:21" ht="15">
      <c r="D843"/>
      <c r="E843"/>
      <c r="L843"/>
      <c r="M843"/>
      <c r="T843"/>
      <c r="U843"/>
    </row>
    <row r="844" spans="4:21" ht="15">
      <c r="D844"/>
      <c r="E844"/>
      <c r="L844"/>
      <c r="M844"/>
      <c r="T844"/>
      <c r="U844"/>
    </row>
    <row r="845" spans="4:21" ht="15">
      <c r="D845"/>
      <c r="E845"/>
      <c r="L845"/>
      <c r="M845"/>
      <c r="T845"/>
      <c r="U845"/>
    </row>
    <row r="846" spans="4:21" ht="15">
      <c r="D846"/>
      <c r="E846"/>
      <c r="L846"/>
      <c r="M846"/>
      <c r="T846"/>
      <c r="U846"/>
    </row>
    <row r="847" spans="4:21" ht="15">
      <c r="D847"/>
      <c r="E847"/>
      <c r="L847"/>
      <c r="M847"/>
      <c r="T847"/>
      <c r="U847"/>
    </row>
    <row r="848" spans="4:21" ht="15">
      <c r="D848"/>
      <c r="E848"/>
      <c r="L848"/>
      <c r="M848"/>
      <c r="T848"/>
      <c r="U848"/>
    </row>
    <row r="849" spans="4:21" ht="15">
      <c r="D849"/>
      <c r="E849"/>
      <c r="L849"/>
      <c r="M849"/>
      <c r="T849"/>
      <c r="U849"/>
    </row>
    <row r="850" spans="4:21" ht="15">
      <c r="D850"/>
      <c r="E850"/>
      <c r="L850"/>
      <c r="M850"/>
      <c r="T850"/>
      <c r="U850"/>
    </row>
    <row r="851" spans="4:21" ht="15">
      <c r="D851"/>
      <c r="E851"/>
      <c r="L851"/>
      <c r="M851"/>
      <c r="T851"/>
      <c r="U851"/>
    </row>
    <row r="852" spans="4:21" ht="15">
      <c r="D852"/>
      <c r="E852"/>
      <c r="L852"/>
      <c r="M852"/>
      <c r="T852"/>
      <c r="U852"/>
    </row>
    <row r="853" spans="4:21" ht="15">
      <c r="D853"/>
      <c r="E853"/>
      <c r="L853"/>
      <c r="M853"/>
      <c r="T853"/>
      <c r="U853"/>
    </row>
    <row r="854" spans="4:21" ht="15">
      <c r="D854"/>
      <c r="E854"/>
      <c r="L854"/>
      <c r="M854"/>
      <c r="T854"/>
      <c r="U854"/>
    </row>
    <row r="855" spans="4:21" ht="15">
      <c r="D855"/>
      <c r="E855"/>
      <c r="L855"/>
      <c r="M855"/>
      <c r="T855"/>
      <c r="U855"/>
    </row>
    <row r="856" spans="4:21" ht="15">
      <c r="D856"/>
      <c r="E856"/>
      <c r="L856"/>
      <c r="M856"/>
      <c r="T856"/>
      <c r="U856"/>
    </row>
    <row r="857" spans="4:21" ht="15">
      <c r="D857"/>
      <c r="E857"/>
      <c r="L857"/>
      <c r="M857"/>
      <c r="T857"/>
      <c r="U857"/>
    </row>
    <row r="858" spans="4:21" ht="15">
      <c r="D858"/>
      <c r="E858"/>
      <c r="L858"/>
      <c r="M858"/>
      <c r="T858"/>
      <c r="U858"/>
    </row>
    <row r="859" spans="4:21" ht="15">
      <c r="D859"/>
      <c r="E859"/>
      <c r="L859"/>
      <c r="M859"/>
      <c r="T859"/>
      <c r="U859"/>
    </row>
    <row r="860" spans="4:21" ht="15">
      <c r="D860"/>
      <c r="E860"/>
      <c r="L860"/>
      <c r="M860"/>
      <c r="T860"/>
      <c r="U860"/>
    </row>
    <row r="861" spans="4:21" ht="15">
      <c r="D861"/>
      <c r="E861"/>
      <c r="L861"/>
      <c r="M861"/>
      <c r="T861"/>
      <c r="U861"/>
    </row>
    <row r="862" spans="4:21" ht="15">
      <c r="D862"/>
      <c r="E862"/>
      <c r="L862"/>
      <c r="M862"/>
      <c r="T862"/>
      <c r="U862"/>
    </row>
    <row r="863" spans="4:21" ht="15">
      <c r="D863"/>
      <c r="E863"/>
      <c r="L863"/>
      <c r="M863"/>
      <c r="T863"/>
      <c r="U863"/>
    </row>
    <row r="864" spans="4:21" ht="15">
      <c r="D864"/>
      <c r="E864"/>
      <c r="L864"/>
      <c r="M864"/>
      <c r="T864"/>
      <c r="U864"/>
    </row>
    <row r="865" spans="4:21" ht="15">
      <c r="D865"/>
      <c r="E865"/>
      <c r="L865"/>
      <c r="M865"/>
      <c r="T865"/>
      <c r="U865"/>
    </row>
    <row r="866" spans="4:21" ht="15">
      <c r="D866"/>
      <c r="E866"/>
      <c r="L866"/>
      <c r="M866"/>
      <c r="T866"/>
      <c r="U866"/>
    </row>
    <row r="867" spans="4:21" ht="15">
      <c r="D867"/>
      <c r="E867"/>
      <c r="L867"/>
      <c r="M867"/>
      <c r="T867"/>
      <c r="U867"/>
    </row>
    <row r="868" spans="4:21" ht="15">
      <c r="D868"/>
      <c r="E868"/>
      <c r="L868"/>
      <c r="M868"/>
      <c r="T868"/>
      <c r="U868"/>
    </row>
    <row r="869" spans="4:21" ht="15">
      <c r="D869"/>
      <c r="E869"/>
      <c r="L869"/>
      <c r="M869"/>
      <c r="T869"/>
      <c r="U869"/>
    </row>
    <row r="870" spans="4:21" ht="15">
      <c r="D870"/>
      <c r="E870"/>
      <c r="L870"/>
      <c r="M870"/>
      <c r="T870"/>
      <c r="U870"/>
    </row>
    <row r="871" spans="4:21" ht="15">
      <c r="D871"/>
      <c r="E871"/>
      <c r="L871"/>
      <c r="M871"/>
      <c r="T871"/>
      <c r="U871"/>
    </row>
    <row r="872" spans="4:21" ht="15">
      <c r="D872"/>
      <c r="E872"/>
      <c r="L872"/>
      <c r="M872"/>
      <c r="T872"/>
      <c r="U872"/>
    </row>
    <row r="873" spans="4:21" ht="15">
      <c r="D873"/>
      <c r="E873"/>
      <c r="L873"/>
      <c r="M873"/>
      <c r="T873"/>
      <c r="U873"/>
    </row>
    <row r="874" spans="4:21" ht="15">
      <c r="D874"/>
      <c r="E874"/>
      <c r="L874"/>
      <c r="M874"/>
      <c r="T874"/>
      <c r="U874"/>
    </row>
    <row r="875" spans="4:21" ht="15">
      <c r="D875"/>
      <c r="E875"/>
      <c r="L875"/>
      <c r="M875"/>
      <c r="T875"/>
      <c r="U875"/>
    </row>
    <row r="876" spans="4:21" ht="15">
      <c r="D876"/>
      <c r="E876"/>
      <c r="L876"/>
      <c r="M876"/>
      <c r="T876"/>
      <c r="U876"/>
    </row>
    <row r="877" spans="4:21" ht="15">
      <c r="D877"/>
      <c r="E877"/>
      <c r="L877"/>
      <c r="M877"/>
      <c r="T877"/>
      <c r="U877"/>
    </row>
    <row r="878" spans="4:21" ht="15">
      <c r="D878"/>
      <c r="E878"/>
      <c r="L878"/>
      <c r="M878"/>
      <c r="T878"/>
      <c r="U878"/>
    </row>
    <row r="879" spans="4:21" ht="15">
      <c r="D879"/>
      <c r="E879"/>
      <c r="L879"/>
      <c r="M879"/>
      <c r="T879"/>
      <c r="U879"/>
    </row>
    <row r="880" spans="4:21" ht="15">
      <c r="D880"/>
      <c r="E880"/>
      <c r="L880"/>
      <c r="M880"/>
      <c r="T880"/>
      <c r="U880"/>
    </row>
    <row r="881" spans="4:21" ht="15">
      <c r="D881"/>
      <c r="E881"/>
      <c r="L881"/>
      <c r="M881"/>
      <c r="T881"/>
      <c r="U881"/>
    </row>
    <row r="882" spans="4:21" ht="15">
      <c r="D882"/>
      <c r="E882"/>
      <c r="L882"/>
      <c r="M882"/>
      <c r="T882"/>
      <c r="U882"/>
    </row>
    <row r="883" spans="4:21" ht="15">
      <c r="D883"/>
      <c r="E883"/>
      <c r="L883"/>
      <c r="M883"/>
      <c r="T883"/>
      <c r="U883"/>
    </row>
    <row r="884" spans="4:21" ht="15">
      <c r="D884"/>
      <c r="E884"/>
      <c r="L884"/>
      <c r="M884"/>
      <c r="T884"/>
      <c r="U884"/>
    </row>
    <row r="885" spans="4:21" ht="15">
      <c r="D885"/>
      <c r="E885"/>
      <c r="L885"/>
      <c r="M885"/>
      <c r="T885"/>
      <c r="U885"/>
    </row>
    <row r="886" spans="4:21" ht="15">
      <c r="D886"/>
      <c r="E886"/>
      <c r="L886"/>
      <c r="M886"/>
      <c r="T886"/>
      <c r="U886"/>
    </row>
    <row r="887" spans="4:21" ht="15">
      <c r="D887"/>
      <c r="E887"/>
      <c r="L887"/>
      <c r="M887"/>
      <c r="T887"/>
      <c r="U887"/>
    </row>
    <row r="888" spans="4:21" ht="15">
      <c r="D888"/>
      <c r="E888"/>
      <c r="L888"/>
      <c r="M888"/>
      <c r="T888"/>
      <c r="U888"/>
    </row>
    <row r="889" spans="4:21" ht="15">
      <c r="D889"/>
      <c r="E889"/>
      <c r="L889"/>
      <c r="M889"/>
      <c r="T889"/>
      <c r="U889"/>
    </row>
    <row r="890" spans="4:21" ht="15">
      <c r="D890"/>
      <c r="E890"/>
      <c r="L890"/>
      <c r="M890"/>
      <c r="T890"/>
      <c r="U890"/>
    </row>
    <row r="891" spans="4:21" ht="15">
      <c r="D891"/>
      <c r="E891"/>
      <c r="L891"/>
      <c r="M891"/>
      <c r="T891"/>
      <c r="U891"/>
    </row>
    <row r="892" spans="4:21" ht="15">
      <c r="D892"/>
      <c r="E892"/>
      <c r="L892"/>
      <c r="M892"/>
      <c r="T892"/>
      <c r="U892"/>
    </row>
    <row r="893" spans="4:21" ht="15">
      <c r="D893"/>
      <c r="E893"/>
      <c r="L893"/>
      <c r="M893"/>
      <c r="T893"/>
      <c r="U893"/>
    </row>
    <row r="894" spans="4:21" ht="15">
      <c r="D894"/>
      <c r="E894"/>
      <c r="L894"/>
      <c r="M894"/>
      <c r="T894"/>
      <c r="U894"/>
    </row>
    <row r="895" spans="4:21" ht="15">
      <c r="D895"/>
      <c r="E895"/>
      <c r="L895"/>
      <c r="M895"/>
      <c r="T895"/>
      <c r="U895"/>
    </row>
    <row r="896" spans="4:21" ht="15">
      <c r="D896"/>
      <c r="E896"/>
      <c r="L896"/>
      <c r="M896"/>
      <c r="T896"/>
      <c r="U896"/>
    </row>
    <row r="897" spans="4:21" ht="15">
      <c r="D897"/>
      <c r="E897"/>
      <c r="L897"/>
      <c r="M897"/>
      <c r="T897"/>
      <c r="U897"/>
    </row>
    <row r="898" spans="4:21" ht="15">
      <c r="D898"/>
      <c r="E898"/>
      <c r="L898"/>
      <c r="M898"/>
      <c r="T898"/>
      <c r="U898"/>
    </row>
    <row r="899" spans="4:21" ht="15">
      <c r="D899"/>
      <c r="E899"/>
      <c r="L899"/>
      <c r="M899"/>
      <c r="T899"/>
      <c r="U899"/>
    </row>
    <row r="900" spans="4:21" ht="15">
      <c r="D900"/>
      <c r="E900"/>
      <c r="L900"/>
      <c r="M900"/>
      <c r="T900"/>
      <c r="U900"/>
    </row>
    <row r="901" spans="4:21" ht="15">
      <c r="D901"/>
      <c r="E901"/>
      <c r="L901"/>
      <c r="M901"/>
      <c r="T901"/>
      <c r="U901"/>
    </row>
    <row r="902" spans="4:21" ht="15">
      <c r="D902"/>
      <c r="E902"/>
      <c r="L902"/>
      <c r="M902"/>
      <c r="T902"/>
      <c r="U902"/>
    </row>
    <row r="903" spans="4:21" ht="15">
      <c r="D903"/>
      <c r="E903"/>
      <c r="L903"/>
      <c r="M903"/>
      <c r="T903"/>
      <c r="U903"/>
    </row>
    <row r="904" spans="4:21" ht="15">
      <c r="D904"/>
      <c r="E904"/>
      <c r="L904"/>
      <c r="M904"/>
      <c r="T904"/>
      <c r="U904"/>
    </row>
    <row r="905" spans="4:21" ht="15">
      <c r="D905"/>
      <c r="E905"/>
      <c r="L905"/>
      <c r="M905"/>
      <c r="T905"/>
      <c r="U905"/>
    </row>
    <row r="906" spans="4:21" ht="15">
      <c r="D906"/>
      <c r="E906"/>
      <c r="L906"/>
      <c r="M906"/>
      <c r="T906"/>
      <c r="U906"/>
    </row>
    <row r="907" spans="4:21" ht="15">
      <c r="D907"/>
      <c r="E907"/>
      <c r="L907"/>
      <c r="M907"/>
      <c r="T907"/>
      <c r="U907"/>
    </row>
    <row r="908" spans="4:21" ht="15">
      <c r="D908"/>
      <c r="E908"/>
      <c r="L908"/>
      <c r="M908"/>
      <c r="T908"/>
      <c r="U908"/>
    </row>
    <row r="909" spans="4:21" ht="15">
      <c r="D909"/>
      <c r="E909"/>
      <c r="L909"/>
      <c r="M909"/>
      <c r="T909"/>
      <c r="U909"/>
    </row>
    <row r="910" spans="4:21" ht="15">
      <c r="D910"/>
      <c r="E910"/>
      <c r="L910"/>
      <c r="M910"/>
      <c r="T910"/>
      <c r="U910"/>
    </row>
    <row r="911" spans="4:21" ht="15">
      <c r="D911"/>
      <c r="E911"/>
      <c r="L911"/>
      <c r="M911"/>
      <c r="T911"/>
      <c r="U911"/>
    </row>
    <row r="912" spans="4:21" ht="15">
      <c r="D912"/>
      <c r="E912"/>
      <c r="L912"/>
      <c r="M912"/>
      <c r="T912"/>
      <c r="U912"/>
    </row>
    <row r="913" spans="4:21" ht="15">
      <c r="D913"/>
      <c r="E913"/>
      <c r="L913"/>
      <c r="M913"/>
      <c r="T913"/>
      <c r="U913"/>
    </row>
    <row r="914" spans="4:21" ht="15">
      <c r="D914"/>
      <c r="E914"/>
      <c r="L914"/>
      <c r="M914"/>
      <c r="T914"/>
      <c r="U914"/>
    </row>
    <row r="915" spans="4:21" ht="15">
      <c r="D915"/>
      <c r="E915"/>
      <c r="L915"/>
      <c r="M915"/>
      <c r="T915"/>
      <c r="U915"/>
    </row>
    <row r="916" spans="4:21" ht="15">
      <c r="D916"/>
      <c r="E916"/>
      <c r="L916"/>
      <c r="M916"/>
      <c r="T916"/>
      <c r="U916"/>
    </row>
    <row r="917" spans="4:21" ht="15">
      <c r="D917"/>
      <c r="E917"/>
      <c r="L917"/>
      <c r="M917"/>
      <c r="T917"/>
      <c r="U917"/>
    </row>
    <row r="918" spans="4:21" ht="15">
      <c r="D918"/>
      <c r="E918"/>
      <c r="L918"/>
      <c r="M918"/>
      <c r="T918"/>
      <c r="U918"/>
    </row>
    <row r="919" spans="4:21" ht="15">
      <c r="D919"/>
      <c r="E919"/>
      <c r="L919"/>
      <c r="M919"/>
      <c r="T919"/>
      <c r="U919"/>
    </row>
    <row r="920" spans="4:21" ht="15">
      <c r="D920"/>
      <c r="E920"/>
      <c r="L920"/>
      <c r="M920"/>
      <c r="T920"/>
      <c r="U920"/>
    </row>
    <row r="921" spans="4:21" ht="15">
      <c r="D921"/>
      <c r="E921"/>
      <c r="L921"/>
      <c r="M921"/>
      <c r="T921"/>
      <c r="U921"/>
    </row>
    <row r="922" spans="4:21" ht="15">
      <c r="D922"/>
      <c r="E922"/>
      <c r="L922"/>
      <c r="M922"/>
      <c r="T922"/>
      <c r="U922"/>
    </row>
    <row r="923" spans="4:21" ht="15">
      <c r="D923"/>
      <c r="E923"/>
      <c r="L923"/>
      <c r="M923"/>
      <c r="T923"/>
      <c r="U923"/>
    </row>
    <row r="924" spans="4:21" ht="15">
      <c r="D924"/>
      <c r="E924"/>
      <c r="L924"/>
      <c r="M924"/>
      <c r="T924"/>
      <c r="U924"/>
    </row>
    <row r="925" spans="4:21" ht="15">
      <c r="D925"/>
      <c r="E925"/>
      <c r="L925"/>
      <c r="M925"/>
      <c r="T925"/>
      <c r="U925"/>
    </row>
    <row r="926" spans="4:21" ht="15">
      <c r="D926"/>
      <c r="E926"/>
      <c r="L926"/>
      <c r="M926"/>
      <c r="T926"/>
      <c r="U926"/>
    </row>
    <row r="927" spans="4:21" ht="15">
      <c r="D927"/>
      <c r="E927"/>
      <c r="L927"/>
      <c r="M927"/>
      <c r="T927"/>
      <c r="U927"/>
    </row>
    <row r="928" spans="4:21" ht="15">
      <c r="D928"/>
      <c r="E928"/>
      <c r="L928"/>
      <c r="M928"/>
      <c r="T928"/>
      <c r="U928"/>
    </row>
    <row r="929" spans="4:21" ht="15">
      <c r="D929"/>
      <c r="E929"/>
      <c r="L929"/>
      <c r="M929"/>
      <c r="T929"/>
      <c r="U929"/>
    </row>
    <row r="930" spans="4:21" ht="15">
      <c r="D930"/>
      <c r="E930"/>
      <c r="L930"/>
      <c r="M930"/>
      <c r="T930"/>
      <c r="U930"/>
    </row>
    <row r="931" spans="4:21" ht="15">
      <c r="D931"/>
      <c r="E931"/>
      <c r="L931"/>
      <c r="M931"/>
      <c r="T931"/>
      <c r="U931"/>
    </row>
    <row r="932" spans="4:21" ht="15">
      <c r="D932"/>
      <c r="E932"/>
      <c r="L932"/>
      <c r="M932"/>
      <c r="T932"/>
      <c r="U932"/>
    </row>
    <row r="933" spans="4:21" ht="15">
      <c r="D933"/>
      <c r="E933"/>
      <c r="L933"/>
      <c r="M933"/>
      <c r="T933"/>
      <c r="U933"/>
    </row>
    <row r="934" spans="4:21" ht="15">
      <c r="D934"/>
      <c r="E934"/>
      <c r="L934"/>
      <c r="M934"/>
      <c r="T934"/>
      <c r="U934"/>
    </row>
    <row r="935" spans="4:21" ht="15">
      <c r="D935"/>
      <c r="E935"/>
      <c r="L935"/>
      <c r="M935"/>
      <c r="T935"/>
      <c r="U935"/>
    </row>
    <row r="936" spans="4:21" ht="15">
      <c r="D936"/>
      <c r="E936"/>
      <c r="L936"/>
      <c r="M936"/>
      <c r="T936"/>
      <c r="U936"/>
    </row>
    <row r="937" spans="4:21" ht="15">
      <c r="D937"/>
      <c r="E937"/>
      <c r="L937"/>
      <c r="M937"/>
      <c r="T937"/>
      <c r="U937"/>
    </row>
    <row r="938" spans="4:21" ht="15">
      <c r="D938"/>
      <c r="E938"/>
      <c r="L938"/>
      <c r="M938"/>
      <c r="T938"/>
      <c r="U938"/>
    </row>
    <row r="939" spans="4:21" ht="15">
      <c r="D939"/>
      <c r="E939"/>
      <c r="L939"/>
      <c r="M939"/>
      <c r="T939"/>
      <c r="U939"/>
    </row>
    <row r="940" spans="4:21" ht="15">
      <c r="D940"/>
      <c r="E940"/>
      <c r="L940"/>
      <c r="M940"/>
      <c r="T940"/>
      <c r="U940"/>
    </row>
    <row r="941" spans="4:21" ht="15">
      <c r="D941"/>
      <c r="E941"/>
      <c r="L941"/>
      <c r="M941"/>
      <c r="T941"/>
      <c r="U941"/>
    </row>
    <row r="942" spans="4:21" ht="15">
      <c r="D942"/>
      <c r="E942"/>
      <c r="L942"/>
      <c r="M942"/>
      <c r="T942"/>
      <c r="U942"/>
    </row>
    <row r="943" spans="4:21" ht="15">
      <c r="D943"/>
      <c r="E943"/>
      <c r="L943"/>
      <c r="M943"/>
      <c r="T943"/>
      <c r="U943"/>
    </row>
    <row r="944" spans="4:21" ht="15">
      <c r="D944"/>
      <c r="E944"/>
      <c r="L944"/>
      <c r="M944"/>
      <c r="T944"/>
      <c r="U944"/>
    </row>
    <row r="945" spans="4:21" ht="15">
      <c r="D945"/>
      <c r="E945"/>
      <c r="L945"/>
      <c r="M945"/>
      <c r="T945"/>
      <c r="U945"/>
    </row>
    <row r="946" spans="4:21" ht="15">
      <c r="D946"/>
      <c r="E946"/>
      <c r="L946"/>
      <c r="M946"/>
      <c r="T946"/>
      <c r="U946"/>
    </row>
    <row r="947" spans="4:21" ht="15">
      <c r="D947"/>
      <c r="E947"/>
      <c r="L947"/>
      <c r="M947"/>
      <c r="T947"/>
      <c r="U947"/>
    </row>
    <row r="948" spans="4:21" ht="15">
      <c r="D948"/>
      <c r="E948"/>
      <c r="L948"/>
      <c r="M948"/>
      <c r="T948"/>
      <c r="U948"/>
    </row>
    <row r="949" spans="4:21" ht="15">
      <c r="D949"/>
      <c r="E949"/>
      <c r="L949"/>
      <c r="M949"/>
      <c r="T949"/>
      <c r="U949"/>
    </row>
    <row r="950" spans="4:21" ht="15">
      <c r="D950"/>
      <c r="E950"/>
      <c r="L950"/>
      <c r="M950"/>
      <c r="T950"/>
      <c r="U950"/>
    </row>
    <row r="951" spans="4:21" ht="15">
      <c r="D951"/>
      <c r="E951"/>
      <c r="L951"/>
      <c r="M951"/>
      <c r="T951"/>
      <c r="U951"/>
    </row>
    <row r="952" spans="4:21" ht="15">
      <c r="D952"/>
      <c r="E952"/>
      <c r="L952"/>
      <c r="M952"/>
      <c r="T952"/>
      <c r="U952"/>
    </row>
    <row r="953" spans="4:21" ht="15">
      <c r="D953"/>
      <c r="E953"/>
      <c r="L953"/>
      <c r="M953"/>
      <c r="T953"/>
      <c r="U953"/>
    </row>
    <row r="954" spans="4:21" ht="15">
      <c r="D954"/>
      <c r="E954"/>
      <c r="L954"/>
      <c r="M954"/>
      <c r="T954"/>
      <c r="U954"/>
    </row>
    <row r="955" spans="4:21" ht="15">
      <c r="D955"/>
      <c r="E955"/>
      <c r="L955"/>
      <c r="M955"/>
      <c r="T955"/>
      <c r="U955"/>
    </row>
    <row r="956" spans="4:21" ht="15">
      <c r="D956"/>
      <c r="E956"/>
      <c r="L956"/>
      <c r="M956"/>
      <c r="T956"/>
      <c r="U956"/>
    </row>
    <row r="957" spans="4:21" ht="15">
      <c r="D957"/>
      <c r="E957"/>
      <c r="L957"/>
      <c r="M957"/>
      <c r="T957"/>
      <c r="U957"/>
    </row>
    <row r="958" spans="4:21" ht="15">
      <c r="D958"/>
      <c r="E958"/>
      <c r="L958"/>
      <c r="M958"/>
      <c r="T958"/>
      <c r="U958"/>
    </row>
    <row r="959" spans="4:21" ht="15">
      <c r="D959"/>
      <c r="E959"/>
      <c r="L959"/>
      <c r="M959"/>
      <c r="T959"/>
      <c r="U959"/>
    </row>
    <row r="960" spans="4:21" ht="15">
      <c r="D960"/>
      <c r="E960"/>
      <c r="L960"/>
      <c r="M960"/>
      <c r="T960"/>
      <c r="U960"/>
    </row>
    <row r="961" spans="4:21" ht="15">
      <c r="D961"/>
      <c r="E961"/>
      <c r="L961"/>
      <c r="M961"/>
      <c r="T961"/>
      <c r="U961"/>
    </row>
    <row r="962" spans="4:21" ht="15">
      <c r="D962"/>
      <c r="E962"/>
      <c r="L962"/>
      <c r="M962"/>
      <c r="T962"/>
      <c r="U962"/>
    </row>
    <row r="963" spans="4:21" ht="15">
      <c r="D963"/>
      <c r="E963"/>
      <c r="L963"/>
      <c r="M963"/>
      <c r="T963"/>
      <c r="U963"/>
    </row>
    <row r="964" spans="4:21" ht="15">
      <c r="D964"/>
      <c r="E964"/>
      <c r="L964"/>
      <c r="M964"/>
      <c r="T964"/>
      <c r="U964"/>
    </row>
    <row r="965" spans="4:21" ht="15">
      <c r="D965"/>
      <c r="E965"/>
      <c r="L965"/>
      <c r="M965"/>
      <c r="T965"/>
      <c r="U965"/>
    </row>
    <row r="966" spans="4:21" ht="15">
      <c r="D966"/>
      <c r="E966"/>
      <c r="L966"/>
      <c r="M966"/>
      <c r="T966"/>
      <c r="U966"/>
    </row>
    <row r="967" spans="4:21" ht="15">
      <c r="D967"/>
      <c r="E967"/>
      <c r="L967"/>
      <c r="M967"/>
      <c r="T967"/>
      <c r="U967"/>
    </row>
    <row r="968" spans="4:21" ht="15">
      <c r="D968"/>
      <c r="E968"/>
      <c r="L968"/>
      <c r="M968"/>
      <c r="T968"/>
      <c r="U968"/>
    </row>
    <row r="969" spans="4:21" ht="15">
      <c r="D969"/>
      <c r="E969"/>
      <c r="L969"/>
      <c r="M969"/>
      <c r="T969"/>
      <c r="U969"/>
    </row>
    <row r="970" spans="4:21" ht="15">
      <c r="D970"/>
      <c r="E970"/>
      <c r="L970"/>
      <c r="M970"/>
      <c r="T970"/>
      <c r="U970"/>
    </row>
    <row r="971" spans="4:21" ht="15">
      <c r="D971"/>
      <c r="E971"/>
      <c r="L971"/>
      <c r="M971"/>
      <c r="T971"/>
      <c r="U971"/>
    </row>
    <row r="972" spans="4:21" ht="15">
      <c r="D972"/>
      <c r="E972"/>
      <c r="L972"/>
      <c r="M972"/>
      <c r="T972"/>
      <c r="U972"/>
    </row>
    <row r="973" spans="4:21" ht="15">
      <c r="D973"/>
      <c r="E973"/>
      <c r="L973"/>
      <c r="M973"/>
      <c r="T973"/>
      <c r="U973"/>
    </row>
    <row r="974" spans="4:21" ht="15">
      <c r="D974"/>
      <c r="E974"/>
      <c r="L974"/>
      <c r="M974"/>
      <c r="T974"/>
      <c r="U974"/>
    </row>
    <row r="975" spans="4:21" ht="15">
      <c r="D975"/>
      <c r="E975"/>
      <c r="L975"/>
      <c r="M975"/>
      <c r="T975"/>
      <c r="U975"/>
    </row>
    <row r="976" spans="4:21" ht="15">
      <c r="D976"/>
      <c r="E976"/>
      <c r="L976"/>
      <c r="M976"/>
      <c r="T976"/>
      <c r="U976"/>
    </row>
    <row r="977" spans="4:21" ht="15">
      <c r="D977"/>
      <c r="E977"/>
      <c r="L977"/>
      <c r="M977"/>
      <c r="T977"/>
      <c r="U977"/>
    </row>
    <row r="978" spans="4:21" ht="15">
      <c r="D978"/>
      <c r="E978"/>
      <c r="L978"/>
      <c r="M978"/>
      <c r="T978"/>
      <c r="U978"/>
    </row>
    <row r="979" spans="4:21" ht="15">
      <c r="D979"/>
      <c r="E979"/>
      <c r="L979"/>
      <c r="M979"/>
      <c r="T979"/>
      <c r="U979"/>
    </row>
    <row r="980" spans="4:21" ht="15">
      <c r="D980"/>
      <c r="E980"/>
      <c r="L980"/>
      <c r="M980"/>
      <c r="T980"/>
      <c r="U980"/>
    </row>
    <row r="981" spans="4:21" ht="15">
      <c r="D981"/>
      <c r="E981"/>
      <c r="L981"/>
      <c r="M981"/>
      <c r="T981"/>
      <c r="U981"/>
    </row>
    <row r="982" spans="4:21" ht="15">
      <c r="D982"/>
      <c r="E982"/>
      <c r="L982"/>
      <c r="M982"/>
      <c r="T982"/>
      <c r="U982"/>
    </row>
    <row r="983" spans="4:21" ht="15">
      <c r="D983"/>
      <c r="E983"/>
      <c r="L983"/>
      <c r="M983"/>
      <c r="T983"/>
      <c r="U983"/>
    </row>
    <row r="984" spans="4:21" ht="15">
      <c r="D984"/>
      <c r="E984"/>
      <c r="L984"/>
      <c r="M984"/>
      <c r="T984"/>
      <c r="U984"/>
    </row>
    <row r="985" spans="4:21" ht="15">
      <c r="D985"/>
      <c r="E985"/>
      <c r="L985"/>
      <c r="M985"/>
      <c r="T985"/>
      <c r="U985"/>
    </row>
    <row r="986" spans="4:21" ht="15">
      <c r="D986"/>
      <c r="E986"/>
      <c r="L986"/>
      <c r="M986"/>
      <c r="T986"/>
      <c r="U986"/>
    </row>
    <row r="987" spans="4:21" ht="15">
      <c r="D987"/>
      <c r="E987"/>
      <c r="L987"/>
      <c r="M987"/>
      <c r="T987"/>
      <c r="U987"/>
    </row>
    <row r="988" spans="4:21" ht="15">
      <c r="D988"/>
      <c r="E988"/>
      <c r="L988"/>
      <c r="M988"/>
      <c r="T988"/>
      <c r="U988"/>
    </row>
    <row r="989" spans="4:21" ht="15">
      <c r="D989"/>
      <c r="E989"/>
      <c r="L989"/>
      <c r="M989"/>
      <c r="T989"/>
      <c r="U989"/>
    </row>
    <row r="990" spans="4:21" ht="15">
      <c r="D990"/>
      <c r="E990"/>
      <c r="L990"/>
      <c r="M990"/>
      <c r="T990"/>
      <c r="U990"/>
    </row>
    <row r="991" spans="4:21" ht="15">
      <c r="D991"/>
      <c r="E991"/>
      <c r="L991"/>
      <c r="M991"/>
      <c r="T991"/>
      <c r="U991"/>
    </row>
    <row r="992" spans="4:21" ht="15">
      <c r="D992"/>
      <c r="E992"/>
      <c r="L992"/>
      <c r="M992"/>
      <c r="T992"/>
      <c r="U992"/>
    </row>
    <row r="993" spans="4:21" ht="15">
      <c r="D993"/>
      <c r="E993"/>
      <c r="L993"/>
      <c r="M993"/>
      <c r="T993"/>
      <c r="U993"/>
    </row>
    <row r="994" spans="4:21" ht="15">
      <c r="D994"/>
      <c r="E994"/>
      <c r="L994"/>
      <c r="M994"/>
      <c r="T994"/>
      <c r="U994"/>
    </row>
    <row r="995" spans="4:21" ht="15">
      <c r="D995"/>
      <c r="E995"/>
      <c r="L995"/>
      <c r="M995"/>
      <c r="T995"/>
      <c r="U995"/>
    </row>
    <row r="996" spans="4:21" ht="15">
      <c r="D996"/>
      <c r="E996"/>
      <c r="L996"/>
      <c r="M996"/>
      <c r="T996"/>
      <c r="U996"/>
    </row>
    <row r="997" spans="4:21" ht="15">
      <c r="D997"/>
      <c r="E997"/>
      <c r="L997"/>
      <c r="M997"/>
      <c r="T997"/>
      <c r="U997"/>
    </row>
    <row r="998" spans="4:21" ht="15">
      <c r="D998"/>
      <c r="E998"/>
      <c r="L998"/>
      <c r="M998"/>
      <c r="T998"/>
      <c r="U998"/>
    </row>
    <row r="999" spans="4:21" ht="15">
      <c r="D999"/>
      <c r="E999"/>
      <c r="L999"/>
      <c r="M999"/>
      <c r="T999"/>
      <c r="U999"/>
    </row>
    <row r="1000" spans="4:21" ht="15">
      <c r="D1000"/>
      <c r="E1000"/>
      <c r="L1000"/>
      <c r="M1000"/>
      <c r="T1000"/>
      <c r="U1000"/>
    </row>
    <row r="1001" spans="4:21" ht="15">
      <c r="D1001"/>
      <c r="E1001"/>
      <c r="L1001"/>
      <c r="M1001"/>
      <c r="T1001"/>
      <c r="U1001"/>
    </row>
    <row r="1002" spans="4:21" ht="15">
      <c r="D1002"/>
      <c r="E1002"/>
      <c r="L1002"/>
      <c r="M1002"/>
      <c r="T1002"/>
      <c r="U1002"/>
    </row>
    <row r="1003" spans="4:21" ht="15">
      <c r="D1003"/>
      <c r="E1003"/>
      <c r="L1003"/>
      <c r="M1003"/>
      <c r="T1003"/>
      <c r="U1003"/>
    </row>
    <row r="1004" spans="4:21" ht="15">
      <c r="D1004"/>
      <c r="E1004"/>
      <c r="L1004"/>
      <c r="M1004"/>
      <c r="T1004"/>
      <c r="U1004"/>
    </row>
    <row r="1005" spans="4:21" ht="15">
      <c r="D1005"/>
      <c r="E1005"/>
      <c r="L1005"/>
      <c r="M1005"/>
      <c r="T1005"/>
      <c r="U1005"/>
    </row>
    <row r="1006" spans="4:21" ht="15">
      <c r="D1006"/>
      <c r="E1006"/>
      <c r="L1006"/>
      <c r="M1006"/>
      <c r="T1006"/>
      <c r="U1006"/>
    </row>
    <row r="1007" spans="4:21" ht="15">
      <c r="D1007"/>
      <c r="E1007"/>
      <c r="L1007"/>
      <c r="M1007"/>
      <c r="T1007"/>
      <c r="U1007"/>
    </row>
    <row r="1008" spans="4:21" ht="15">
      <c r="D1008"/>
      <c r="E1008"/>
      <c r="L1008"/>
      <c r="M1008"/>
      <c r="T1008"/>
      <c r="U1008"/>
    </row>
    <row r="1009" spans="4:21" ht="15">
      <c r="D1009"/>
      <c r="E1009"/>
      <c r="L1009"/>
      <c r="M1009"/>
      <c r="T1009"/>
      <c r="U1009"/>
    </row>
    <row r="1010" spans="4:21" ht="15">
      <c r="D1010"/>
      <c r="E1010"/>
      <c r="L1010"/>
      <c r="M1010"/>
      <c r="T1010"/>
      <c r="U1010"/>
    </row>
    <row r="1011" spans="4:21" ht="15">
      <c r="D1011"/>
      <c r="E1011"/>
      <c r="L1011"/>
      <c r="M1011"/>
      <c r="T1011"/>
      <c r="U1011"/>
    </row>
    <row r="1012" spans="4:21" ht="15">
      <c r="D1012"/>
      <c r="E1012"/>
      <c r="L1012"/>
      <c r="M1012"/>
      <c r="T1012"/>
      <c r="U1012"/>
    </row>
    <row r="1013" spans="4:21" ht="15">
      <c r="D1013"/>
      <c r="E1013"/>
      <c r="L1013"/>
      <c r="M1013"/>
      <c r="T1013"/>
      <c r="U1013"/>
    </row>
    <row r="1014" spans="4:21" ht="15">
      <c r="D1014"/>
      <c r="E1014"/>
      <c r="L1014"/>
      <c r="M1014"/>
      <c r="T1014"/>
      <c r="U1014"/>
    </row>
    <row r="1015" spans="4:21" ht="15">
      <c r="D1015"/>
      <c r="E1015"/>
      <c r="L1015"/>
      <c r="M1015"/>
      <c r="T1015"/>
      <c r="U1015"/>
    </row>
    <row r="1016" spans="4:21" ht="15">
      <c r="D1016"/>
      <c r="E1016"/>
      <c r="L1016"/>
      <c r="M1016"/>
      <c r="T1016"/>
      <c r="U1016"/>
    </row>
    <row r="1017" spans="4:21" ht="15">
      <c r="D1017"/>
      <c r="E1017"/>
      <c r="L1017"/>
      <c r="M1017"/>
      <c r="T1017"/>
      <c r="U1017"/>
    </row>
    <row r="1018" spans="4:21" ht="15">
      <c r="D1018"/>
      <c r="E1018"/>
      <c r="L1018"/>
      <c r="M1018"/>
      <c r="T1018"/>
      <c r="U1018"/>
    </row>
    <row r="1019" spans="4:21" ht="15">
      <c r="D1019"/>
      <c r="E1019"/>
      <c r="L1019"/>
      <c r="M1019"/>
      <c r="T1019"/>
      <c r="U1019"/>
    </row>
    <row r="1020" spans="4:21" ht="15">
      <c r="D1020"/>
      <c r="E1020"/>
      <c r="L1020"/>
      <c r="M1020"/>
      <c r="T1020"/>
      <c r="U1020"/>
    </row>
    <row r="1021" spans="4:21" ht="15">
      <c r="D1021"/>
      <c r="E1021"/>
      <c r="L1021"/>
      <c r="M1021"/>
      <c r="T1021"/>
      <c r="U1021"/>
    </row>
    <row r="1022" spans="4:21" ht="15">
      <c r="D1022"/>
      <c r="E1022"/>
      <c r="L1022"/>
      <c r="M1022"/>
      <c r="T1022"/>
      <c r="U1022"/>
    </row>
    <row r="1023" spans="4:21" ht="15">
      <c r="D1023"/>
      <c r="E1023"/>
      <c r="L1023"/>
      <c r="M1023"/>
      <c r="T1023"/>
      <c r="U1023"/>
    </row>
    <row r="1024" spans="4:21" ht="15">
      <c r="D1024"/>
      <c r="E1024"/>
      <c r="L1024"/>
      <c r="M1024"/>
      <c r="T1024"/>
      <c r="U1024"/>
    </row>
    <row r="1025" spans="4:21" ht="15">
      <c r="D1025"/>
      <c r="E1025"/>
      <c r="L1025"/>
      <c r="M1025"/>
      <c r="T1025"/>
      <c r="U1025"/>
    </row>
    <row r="1026" spans="4:21" ht="15">
      <c r="D1026"/>
      <c r="E1026"/>
      <c r="L1026"/>
      <c r="M1026"/>
      <c r="T1026"/>
      <c r="U1026"/>
    </row>
    <row r="1027" spans="4:21" ht="15">
      <c r="D1027"/>
      <c r="E1027"/>
      <c r="L1027"/>
      <c r="M1027"/>
      <c r="T1027"/>
      <c r="U1027"/>
    </row>
    <row r="1028" spans="4:21" ht="15">
      <c r="D1028"/>
      <c r="E1028"/>
      <c r="L1028"/>
      <c r="M1028"/>
      <c r="T1028"/>
      <c r="U1028"/>
    </row>
    <row r="1029" spans="4:21" ht="15">
      <c r="D1029"/>
      <c r="E1029"/>
      <c r="L1029"/>
      <c r="M1029"/>
      <c r="T1029"/>
      <c r="U1029"/>
    </row>
    <row r="1030" spans="4:21" ht="15">
      <c r="D1030"/>
      <c r="E1030"/>
      <c r="L1030"/>
      <c r="M1030"/>
      <c r="T1030"/>
      <c r="U1030"/>
    </row>
    <row r="1031" spans="4:21" ht="15">
      <c r="D1031"/>
      <c r="E1031"/>
      <c r="L1031"/>
      <c r="M1031"/>
      <c r="T1031"/>
      <c r="U1031"/>
    </row>
    <row r="1032" spans="4:21" ht="15">
      <c r="D1032"/>
      <c r="E1032"/>
      <c r="L1032"/>
      <c r="M1032"/>
      <c r="T1032"/>
      <c r="U1032"/>
    </row>
    <row r="1033" spans="4:21" ht="15">
      <c r="D1033"/>
      <c r="E1033"/>
      <c r="L1033"/>
      <c r="M1033"/>
      <c r="T1033"/>
      <c r="U1033"/>
    </row>
    <row r="1034" spans="4:21" ht="15">
      <c r="D1034"/>
      <c r="E1034"/>
      <c r="L1034"/>
      <c r="M1034"/>
      <c r="T1034"/>
      <c r="U1034"/>
    </row>
    <row r="1035" spans="4:21" ht="15">
      <c r="D1035"/>
      <c r="E1035"/>
      <c r="L1035"/>
      <c r="M1035"/>
      <c r="T1035"/>
      <c r="U1035"/>
    </row>
    <row r="1036" spans="4:21" ht="15">
      <c r="D1036"/>
      <c r="E1036"/>
      <c r="L1036"/>
      <c r="M1036"/>
      <c r="T1036"/>
      <c r="U1036"/>
    </row>
    <row r="1037" spans="4:21" ht="15">
      <c r="D1037"/>
      <c r="E1037"/>
      <c r="L1037"/>
      <c r="M1037"/>
      <c r="T1037"/>
      <c r="U1037"/>
    </row>
    <row r="1038" spans="4:21" ht="15">
      <c r="D1038"/>
      <c r="E1038"/>
      <c r="L1038"/>
      <c r="M1038"/>
      <c r="T1038"/>
      <c r="U1038"/>
    </row>
    <row r="1039" spans="4:21" ht="15">
      <c r="D1039"/>
      <c r="E1039"/>
      <c r="L1039"/>
      <c r="M1039"/>
      <c r="T1039"/>
      <c r="U1039"/>
    </row>
    <row r="1040" spans="4:21" ht="15">
      <c r="D1040"/>
      <c r="E1040"/>
      <c r="L1040"/>
      <c r="M1040"/>
      <c r="T1040"/>
      <c r="U1040"/>
    </row>
    <row r="1041" spans="4:21" ht="15">
      <c r="D1041"/>
      <c r="E1041"/>
      <c r="L1041"/>
      <c r="M1041"/>
      <c r="T1041"/>
      <c r="U1041"/>
    </row>
    <row r="1042" spans="4:21" ht="15">
      <c r="D1042"/>
      <c r="E1042"/>
      <c r="L1042"/>
      <c r="M1042"/>
      <c r="T1042"/>
      <c r="U1042"/>
    </row>
    <row r="1043" spans="4:21" ht="15">
      <c r="D1043"/>
      <c r="E1043"/>
      <c r="L1043"/>
      <c r="M1043"/>
      <c r="T1043"/>
      <c r="U1043"/>
    </row>
    <row r="1044" spans="4:21" ht="15">
      <c r="D1044"/>
      <c r="E1044"/>
      <c r="L1044"/>
      <c r="M1044"/>
      <c r="T1044"/>
      <c r="U1044"/>
    </row>
    <row r="1045" spans="4:21" ht="15">
      <c r="D1045"/>
      <c r="E1045"/>
      <c r="L1045"/>
      <c r="M1045"/>
      <c r="T1045"/>
      <c r="U1045"/>
    </row>
    <row r="1046" spans="4:21" ht="15">
      <c r="D1046"/>
      <c r="E1046"/>
      <c r="L1046"/>
      <c r="M1046"/>
      <c r="T1046"/>
      <c r="U1046"/>
    </row>
    <row r="1047" spans="4:21" ht="15">
      <c r="D1047"/>
      <c r="E1047"/>
      <c r="L1047"/>
      <c r="M1047"/>
      <c r="T1047"/>
      <c r="U1047"/>
    </row>
    <row r="1048" spans="4:21" ht="15">
      <c r="D1048"/>
      <c r="E1048"/>
      <c r="L1048"/>
      <c r="M1048"/>
      <c r="T1048"/>
      <c r="U1048"/>
    </row>
    <row r="1049" spans="4:21" ht="15">
      <c r="D1049"/>
      <c r="E1049"/>
      <c r="L1049"/>
      <c r="M1049"/>
      <c r="T1049"/>
      <c r="U1049"/>
    </row>
    <row r="1050" spans="4:21" ht="15">
      <c r="D1050"/>
      <c r="E1050"/>
      <c r="L1050"/>
      <c r="M1050"/>
      <c r="T1050"/>
      <c r="U1050"/>
    </row>
    <row r="1051" spans="4:21" ht="15">
      <c r="D1051"/>
      <c r="E1051"/>
      <c r="L1051"/>
      <c r="M1051"/>
      <c r="T1051"/>
      <c r="U1051"/>
    </row>
    <row r="1052" spans="4:21" ht="15">
      <c r="D1052"/>
      <c r="E1052"/>
      <c r="L1052"/>
      <c r="M1052"/>
      <c r="T1052"/>
      <c r="U1052"/>
    </row>
    <row r="1053" spans="4:21" ht="15">
      <c r="D1053"/>
      <c r="E1053"/>
      <c r="L1053"/>
      <c r="M1053"/>
      <c r="T1053"/>
      <c r="U1053"/>
    </row>
    <row r="1054" spans="4:21" ht="15">
      <c r="D1054"/>
      <c r="E1054"/>
      <c r="L1054"/>
      <c r="M1054"/>
      <c r="T1054"/>
      <c r="U1054"/>
    </row>
    <row r="1055" spans="4:21" ht="15">
      <c r="D1055"/>
      <c r="E1055"/>
      <c r="L1055"/>
      <c r="M1055"/>
      <c r="T1055"/>
      <c r="U1055"/>
    </row>
    <row r="1056" spans="4:21" ht="15">
      <c r="D1056"/>
      <c r="E1056"/>
      <c r="L1056"/>
      <c r="M1056"/>
      <c r="T1056"/>
      <c r="U1056"/>
    </row>
    <row r="1057" spans="4:21" ht="15">
      <c r="D1057"/>
      <c r="E1057"/>
      <c r="L1057"/>
      <c r="M1057"/>
      <c r="T1057"/>
      <c r="U1057"/>
    </row>
    <row r="1058" spans="4:21" ht="15">
      <c r="D1058"/>
      <c r="E1058"/>
      <c r="L1058"/>
      <c r="M1058"/>
      <c r="T1058"/>
      <c r="U1058"/>
    </row>
    <row r="1059" spans="4:21" ht="15">
      <c r="D1059"/>
      <c r="E1059"/>
      <c r="L1059"/>
      <c r="M1059"/>
      <c r="T1059"/>
      <c r="U1059"/>
    </row>
    <row r="1060" spans="4:21" ht="15">
      <c r="D1060"/>
      <c r="E1060"/>
      <c r="L1060"/>
      <c r="M1060"/>
      <c r="T1060"/>
      <c r="U1060"/>
    </row>
    <row r="1061" spans="4:21" ht="15">
      <c r="D1061"/>
      <c r="E1061"/>
      <c r="L1061"/>
      <c r="M1061"/>
      <c r="T1061"/>
      <c r="U1061"/>
    </row>
    <row r="1062" spans="4:21" ht="15">
      <c r="D1062"/>
      <c r="E1062"/>
      <c r="L1062"/>
      <c r="M1062"/>
      <c r="T1062"/>
      <c r="U1062"/>
    </row>
    <row r="1063" spans="4:21" ht="15">
      <c r="D1063"/>
      <c r="E1063"/>
      <c r="L1063"/>
      <c r="M1063"/>
      <c r="T1063"/>
      <c r="U1063"/>
    </row>
    <row r="1064" spans="4:21" ht="15">
      <c r="D1064"/>
      <c r="E1064"/>
      <c r="L1064"/>
      <c r="M1064"/>
      <c r="T1064"/>
      <c r="U1064"/>
    </row>
    <row r="1065" spans="4:21" ht="15">
      <c r="D1065"/>
      <c r="E1065"/>
      <c r="L1065"/>
      <c r="M1065"/>
      <c r="T1065"/>
      <c r="U1065"/>
    </row>
    <row r="1066" spans="4:21" ht="15">
      <c r="D1066"/>
      <c r="E1066"/>
      <c r="L1066"/>
      <c r="M1066"/>
      <c r="T1066"/>
      <c r="U1066"/>
    </row>
    <row r="1067" spans="4:21" ht="15">
      <c r="D1067"/>
      <c r="E1067"/>
      <c r="L1067"/>
      <c r="M1067"/>
      <c r="T1067"/>
      <c r="U1067"/>
    </row>
    <row r="1068" spans="4:21" ht="15">
      <c r="D1068"/>
      <c r="E1068"/>
      <c r="L1068"/>
      <c r="M1068"/>
      <c r="T1068"/>
      <c r="U1068"/>
    </row>
    <row r="1069" spans="4:21" ht="15">
      <c r="D1069"/>
      <c r="E1069"/>
      <c r="L1069"/>
      <c r="M1069"/>
      <c r="T1069"/>
      <c r="U1069"/>
    </row>
    <row r="1070" spans="4:21" ht="15">
      <c r="D1070"/>
      <c r="E1070"/>
      <c r="L1070"/>
      <c r="M1070"/>
      <c r="T1070"/>
      <c r="U1070"/>
    </row>
    <row r="1071" spans="4:21" ht="15">
      <c r="D1071"/>
      <c r="E1071"/>
      <c r="L1071"/>
      <c r="M1071"/>
      <c r="T1071"/>
      <c r="U1071"/>
    </row>
    <row r="1072" spans="4:21" ht="15">
      <c r="D1072"/>
      <c r="E1072"/>
      <c r="L1072"/>
      <c r="M1072"/>
      <c r="T1072"/>
      <c r="U1072"/>
    </row>
    <row r="1073" spans="4:21" ht="15">
      <c r="D1073"/>
      <c r="E1073"/>
      <c r="L1073"/>
      <c r="M1073"/>
      <c r="T1073"/>
      <c r="U1073"/>
    </row>
    <row r="1074" spans="4:21" ht="15">
      <c r="D1074"/>
      <c r="E1074"/>
      <c r="L1074"/>
      <c r="M1074"/>
      <c r="T1074"/>
      <c r="U1074"/>
    </row>
    <row r="1075" spans="4:21" ht="15">
      <c r="D1075"/>
      <c r="E1075"/>
      <c r="L1075"/>
      <c r="M1075"/>
      <c r="T1075"/>
      <c r="U1075"/>
    </row>
    <row r="1076" spans="4:21" ht="15">
      <c r="D1076"/>
      <c r="E1076"/>
      <c r="L1076"/>
      <c r="M1076"/>
      <c r="T1076"/>
      <c r="U1076"/>
    </row>
    <row r="1077" spans="4:21" ht="15">
      <c r="D1077"/>
      <c r="E1077"/>
      <c r="L1077"/>
      <c r="M1077"/>
      <c r="T1077"/>
      <c r="U1077"/>
    </row>
    <row r="1078" spans="4:21" ht="15">
      <c r="D1078"/>
      <c r="E1078"/>
      <c r="L1078"/>
      <c r="M1078"/>
      <c r="T1078"/>
      <c r="U1078"/>
    </row>
    <row r="1079" spans="4:21" ht="15">
      <c r="D1079"/>
      <c r="E1079"/>
      <c r="L1079"/>
      <c r="M1079"/>
      <c r="T1079"/>
      <c r="U1079"/>
    </row>
    <row r="1080" spans="4:21" ht="15">
      <c r="D1080"/>
      <c r="E1080"/>
      <c r="L1080"/>
      <c r="M1080"/>
      <c r="T1080"/>
      <c r="U1080"/>
    </row>
    <row r="1081" spans="4:21" ht="15">
      <c r="D1081"/>
      <c r="E1081"/>
      <c r="L1081"/>
      <c r="M1081"/>
      <c r="T1081"/>
      <c r="U1081"/>
    </row>
    <row r="1082" spans="4:21" ht="15">
      <c r="D1082"/>
      <c r="E1082"/>
      <c r="L1082"/>
      <c r="M1082"/>
      <c r="T1082"/>
      <c r="U1082"/>
    </row>
    <row r="1083" spans="4:21" ht="15">
      <c r="D1083"/>
      <c r="E1083"/>
      <c r="L1083"/>
      <c r="M1083"/>
      <c r="T1083"/>
      <c r="U1083"/>
    </row>
    <row r="1084" spans="4:21" ht="15">
      <c r="D1084"/>
      <c r="E1084"/>
      <c r="L1084"/>
      <c r="M1084"/>
      <c r="T1084"/>
      <c r="U1084"/>
    </row>
    <row r="1085" spans="4:21" ht="15">
      <c r="D1085"/>
      <c r="E1085"/>
      <c r="L1085"/>
      <c r="M1085"/>
      <c r="T1085"/>
      <c r="U1085"/>
    </row>
    <row r="1086" spans="4:21" ht="15">
      <c r="D1086"/>
      <c r="E1086"/>
      <c r="L1086"/>
      <c r="M1086"/>
      <c r="T1086"/>
      <c r="U1086"/>
    </row>
    <row r="1087" spans="4:21" ht="15">
      <c r="D1087"/>
      <c r="E1087"/>
      <c r="L1087"/>
      <c r="M1087"/>
      <c r="T1087"/>
      <c r="U1087"/>
    </row>
    <row r="1088" spans="4:21" ht="15">
      <c r="D1088"/>
      <c r="E1088"/>
      <c r="L1088"/>
      <c r="M1088"/>
      <c r="T1088"/>
      <c r="U1088"/>
    </row>
  </sheetData>
  <sheetProtection sheet="1" objects="1" scenarios="1"/>
  <mergeCells count="1">
    <mergeCell ref="B61:G61"/>
  </mergeCells>
  <printOptions/>
  <pageMargins left="0.75" right="0.75" top="0.75" bottom="0.75" header="0.3" footer="0.3"/>
  <pageSetup horizontalDpi="300" verticalDpi="300" orientation="portrait" scale="80" r:id="rId1"/>
  <headerFooter alignWithMargins="0">
    <oddHeader>&amp;LReclaim Project:  Cantung  Mine            &amp;R&amp;D</oddHeader>
    <oddFooter>&amp;L&amp;F&amp;CReclaim Model - &amp;A&amp;R&amp;P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Brodie</cp:lastModifiedBy>
  <cp:lastPrinted>2002-10-09T17:12:45Z</cp:lastPrinted>
  <dcterms:created xsi:type="dcterms:W3CDTF">2001-01-12T18:47:06Z</dcterms:created>
  <dcterms:modified xsi:type="dcterms:W3CDTF">2003-07-25T19:54:36Z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-1663561443</vt:i4>
  </property>
  <property fmtid="{D5CDD505-2E9C-101B-9397-08002B2CF9AE}" pid="4" name="_EmailSubje">
    <vt:lpwstr>costing course</vt:lpwstr>
  </property>
  <property fmtid="{D5CDD505-2E9C-101B-9397-08002B2CF9AE}" pid="5" name="_AuthorEma">
    <vt:lpwstr>mjohnbrodie@shaw.ca</vt:lpwstr>
  </property>
  <property fmtid="{D5CDD505-2E9C-101B-9397-08002B2CF9AE}" pid="6" name="_AuthorEmailDisplayNa">
    <vt:lpwstr>mjohnbrodie</vt:lpwstr>
  </property>
</Properties>
</file>