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<sst xmlns="http://schemas.openxmlformats.org/spreadsheetml/2006/main" count="795" uniqueCount="245">
  <si>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</si>
  <si>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</si>
  <si>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</si>
  <si>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</si>
  <si>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</si>
  <si>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</si>
  <si>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</si>
  <si>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</si>
  <si>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</si>
  <si>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</si>
  <si>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</si>
  <si>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</si>
  <si>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</si>
  <si>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</si>
  <si>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</si>
  <si>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</si>
  <si>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</si>
  <si>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</si>
  <si>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</si>
  <si>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</si>
  <si>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</si>
  <si>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</si>
  <si>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</si>
  <si>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</si>
  <si>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</si>
  <si>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</si>
  <si>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</si>
  <si>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</si>
  <si>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</si>
  <si>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</si>
  <si>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</si>
  <si>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</si>
  <si>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</si>
  <si>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</si>
  <si>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</si>
  <si>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</si>
  <si>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</si>
  <si>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</si>
  <si>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</si>
  <si>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</si>
  <si>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</si>
  <si>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</si>
  <si>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</si>
  <si>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</si>
  <si>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</si>
  <si>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</si>
  <si>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</si>
  <si>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</si>
  <si>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</si>
  <si>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</si>
  <si>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</si>
  <si>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</si>
  <si>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</si>
  <si>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</si>
  <si>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</si>
  <si>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</si>
  <si>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</si>
  <si>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</si>
  <si>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</si>
  <si>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</si>
  <si>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</si>
  <si>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</si>
  <si>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</si>
  <si>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</si>
  <si>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</si>
  <si>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</si>
  <si>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</si>
  <si>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</si>
  <si>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</si>
  <si>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</si>
  <si>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</si>
  <si>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</si>
  <si>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</si>
  <si>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</si>
  <si>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</si>
  <si>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</si>
  <si>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</si>
  <si>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</si>
  <si>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</si>
  <si>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</si>
  <si>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</si>
  <si>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</si>
  <si>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</si>
  <si>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</si>
  <si>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</si>
  <si>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</si>
  <si>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</si>
  <si>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</si>
  <si>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</si>
  <si>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</si>
  <si>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</si>
  <si>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</si>
  <si>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</si>
  <si>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</si>
  <si>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</si>
  <si>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</si>
  <si>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</si>
  <si>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</si>
  <si>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</si>
  <si>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</si>
  <si>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</si>
  <si>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</si>
  <si>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</si>
  <si>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</si>
  <si>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</si>
  <si>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</si>
  <si>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</si>
  <si>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</si>
  <si>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</si>
  <si>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</si>
  <si>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</si>
  <si>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</si>
  <si>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</si>
  <si>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</si>
  <si>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</si>
  <si>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</si>
  <si>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</si>
  <si>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</si>
  <si>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</si>
  <si>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</si>
  <si>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</si>
  <si>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</si>
  <si>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</si>
  <si>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</si>
  <si>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</si>
  <si>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</si>
  <si>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</si>
  <si>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</si>
  <si>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</si>
  <si>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</si>
  <si>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</si>
  <si>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</si>
  <si>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</si>
  <si>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</si>
  <si>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</si>
  <si>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</si>
  <si>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</si>
  <si>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</si>
  <si>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</si>
  <si>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</si>
  <si>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</si>
  <si>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</si>
  <si>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</si>
  <si>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</si>
  <si>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</si>
  <si>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</si>
  <si>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</si>
  <si>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</si>
  <si>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</si>
  <si>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</si>
  <si>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</si>
  <si>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</si>
  <si>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</si>
  <si>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</si>
  <si>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</si>
  <si>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</si>
  <si>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</si>
  <si>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</si>
  <si>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</si>
  <si>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</si>
  <si>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</si>
  <si>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</si>
  <si>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</si>
  <si>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</si>
  <si>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</si>
  <si>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</si>
  <si>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</si>
  <si>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</si>
  <si>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</si>
  <si>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</si>
  <si>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</si>
  <si>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</si>
  <si>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</si>
  <si>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</si>
  <si>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</si>
  <si>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</si>
  <si>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</si>
  <si>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</si>
  <si>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</si>
  <si>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</si>
  <si>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</si>
  <si>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</si>
  <si>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</si>
  <si>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</si>
  <si>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</si>
  <si>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</si>
  <si>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</si>
  <si>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</si>
  <si>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</si>
  <si>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</si>
  <si>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</si>
  <si>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</si>
  <si>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</si>
  <si>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</si>
  <si>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</si>
  <si>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</si>
  <si>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</si>
  <si>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</si>
  <si>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</si>
  <si>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</si>
  <si>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</si>
  <si>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REFINERÍA</t>
  </si>
  <si>
    <t>DOE RUN PERU S.R.L. EN LIQUIDACION EN MARCHA</t>
  </si>
  <si>
    <t>C.M.LA OROYA-REFINACION 1 Y 2</t>
  </si>
  <si>
    <t>LA OROYA</t>
  </si>
  <si>
    <t>REFINACIÓN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</si>
  <si>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</si>
  <si>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</si>
  <si>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</si>
  <si>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</si>
  <si>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</si>
  <si>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</si>
  <si>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</si>
  <si>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</si>
  <si>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</si>
  <si>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</si>
  <si>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</si>
  <si>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</si>
  <si>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</si>
  <si>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</si>
  <si>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MINERA SANTA LUCIA G. S.A.C.</t>
  </si>
  <si>
    <t>AC AGREGADOS S.A.</t>
  </si>
  <si>
    <t>AREQUIPA-M</t>
  </si>
  <si>
    <t>SAN MIGUEL DE ACO</t>
  </si>
  <si>
    <t>COMPAÑIA MINERA MAXPALA S.A.C.</t>
  </si>
  <si>
    <t>MINERA CONDOR III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</si>
  <si>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</si>
  <si>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</si>
  <si>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</si>
  <si>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</si>
  <si>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</si>
  <si>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</si>
  <si>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PLANTA CONCENTRADORA MARIA MERCEDES S.A.C.</t>
  </si>
  <si>
    <t>ROBERTINA DOS</t>
  </si>
  <si>
    <t>PAUCARTAMBO</t>
  </si>
  <si>
    <t>SANTA CECILIA</t>
  </si>
  <si>
    <t>SANDRA Nº 105</t>
  </si>
  <si>
    <t>ACUMULACION ANIMON</t>
  </si>
  <si>
    <t>TOTAL - OCTUBRE</t>
  </si>
  <si>
    <t>TOTAL ACUMULADO ENERO - OCTUBRE</t>
  </si>
  <si>
    <t>TOTAL COMPARADO ACUMULADO - ENERO - OCTUBRE</t>
  </si>
  <si>
    <t>Var. % 2015/2014 - OCTUBRE</t>
  </si>
  <si>
    <t>Var. % 2015/2014 - ENERO - OCTUBRE</t>
  </si>
  <si>
    <t>TACAZA</t>
  </si>
  <si>
    <t>SANTA LUCIA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</si>
</sst>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191</v>
      </c>
    </row>
    <row r="2" ht="13.5" thickBot="1">
      <c r="A2" s="43"/>
    </row>
    <row r="3" spans="1:22" ht="13.5" thickBot="1">
      <c r="A3" s="30"/>
      <c r="I3" s="44">
        <v>2015</v>
      </c>
      <c r="J3" s="45"/>
      <c r="K3" s="45"/>
      <c r="L3" s="45"/>
      <c r="M3" s="45"/>
      <c r="N3" s="46"/>
      <c r="O3" s="44">
        <v>2014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238</v>
      </c>
      <c r="L4" s="17" t="s">
        <v>12</v>
      </c>
      <c r="M4" s="17" t="s">
        <v>8</v>
      </c>
      <c r="N4" s="33" t="s">
        <v>239</v>
      </c>
      <c r="O4" s="32" t="s">
        <v>13</v>
      </c>
      <c r="P4" s="17" t="s">
        <v>14</v>
      </c>
      <c r="Q4" s="17" t="s">
        <v>238</v>
      </c>
      <c r="R4" s="17" t="s">
        <v>15</v>
      </c>
      <c r="S4" s="17" t="s">
        <v>16</v>
      </c>
      <c r="T4" s="33" t="s">
        <v>240</v>
      </c>
      <c r="U4" s="34" t="s">
        <v>241</v>
      </c>
      <c r="V4" s="33" t="s">
        <v>242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221</v>
      </c>
      <c r="E6" s="23" t="s">
        <v>222</v>
      </c>
      <c r="F6" s="23" t="s">
        <v>24</v>
      </c>
      <c r="G6" s="23" t="s">
        <v>122</v>
      </c>
      <c r="H6" s="26" t="s">
        <v>223</v>
      </c>
      <c r="I6" s="27">
        <v>0</v>
      </c>
      <c r="J6" s="24">
        <v>0</v>
      </c>
      <c r="K6" s="25">
        <v>0</v>
      </c>
      <c r="L6" s="24">
        <v>445.491826</v>
      </c>
      <c r="M6" s="24">
        <v>34.012144</v>
      </c>
      <c r="N6" s="28">
        <v>479.50397</v>
      </c>
      <c r="O6" s="27">
        <v>0</v>
      </c>
      <c r="P6" s="24">
        <v>0</v>
      </c>
      <c r="Q6" s="25">
        <v>0</v>
      </c>
      <c r="R6" s="24">
        <v>145.497773</v>
      </c>
      <c r="S6" s="24">
        <v>7.190445</v>
      </c>
      <c r="T6" s="28">
        <v>152.688218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32.11584</v>
      </c>
      <c r="J7" s="24">
        <v>0.776552</v>
      </c>
      <c r="K7" s="25">
        <v>32.892392</v>
      </c>
      <c r="L7" s="24">
        <v>285.723648</v>
      </c>
      <c r="M7" s="24">
        <v>10.275808</v>
      </c>
      <c r="N7" s="28">
        <v>295.999456</v>
      </c>
      <c r="O7" s="27">
        <v>0</v>
      </c>
      <c r="P7" s="24">
        <v>0</v>
      </c>
      <c r="Q7" s="25">
        <v>0</v>
      </c>
      <c r="R7" s="24">
        <v>177.480531</v>
      </c>
      <c r="S7" s="24">
        <v>14.775207</v>
      </c>
      <c r="T7" s="28">
        <v>192.255738</v>
      </c>
      <c r="U7" s="14" t="s">
        <v>18</v>
      </c>
      <c r="V7" s="20">
        <f>+((N7/T7)-1)*100</f>
        <v>53.961311677469936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185</v>
      </c>
      <c r="F8" s="23" t="s">
        <v>29</v>
      </c>
      <c r="G8" s="23" t="s">
        <v>186</v>
      </c>
      <c r="H8" s="26" t="s">
        <v>187</v>
      </c>
      <c r="I8" s="27">
        <v>0</v>
      </c>
      <c r="J8" s="24">
        <v>0</v>
      </c>
      <c r="K8" s="25">
        <v>0</v>
      </c>
      <c r="L8" s="24">
        <v>0</v>
      </c>
      <c r="M8" s="24">
        <v>853.003703</v>
      </c>
      <c r="N8" s="28">
        <v>853.003703</v>
      </c>
      <c r="O8" s="27">
        <v>0</v>
      </c>
      <c r="P8" s="24">
        <v>0</v>
      </c>
      <c r="Q8" s="25">
        <v>0</v>
      </c>
      <c r="R8" s="24">
        <v>0</v>
      </c>
      <c r="S8" s="24">
        <v>39.058822</v>
      </c>
      <c r="T8" s="28">
        <v>39.058822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192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175.879662</v>
      </c>
      <c r="K9" s="25">
        <v>175.879662</v>
      </c>
      <c r="L9" s="24">
        <v>0</v>
      </c>
      <c r="M9" s="24">
        <v>910.308794</v>
      </c>
      <c r="N9" s="28">
        <v>910.308794</v>
      </c>
      <c r="O9" s="27">
        <v>0</v>
      </c>
      <c r="P9" s="24">
        <v>0</v>
      </c>
      <c r="Q9" s="25">
        <v>0</v>
      </c>
      <c r="R9" s="24">
        <v>0</v>
      </c>
      <c r="S9" s="24">
        <v>0</v>
      </c>
      <c r="T9" s="28">
        <v>0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187</v>
      </c>
      <c r="F10" s="23" t="s">
        <v>29</v>
      </c>
      <c r="G10" s="23" t="s">
        <v>186</v>
      </c>
      <c r="H10" s="26" t="s">
        <v>187</v>
      </c>
      <c r="I10" s="27">
        <v>0</v>
      </c>
      <c r="J10" s="24">
        <v>0</v>
      </c>
      <c r="K10" s="25">
        <v>0</v>
      </c>
      <c r="L10" s="24">
        <v>0</v>
      </c>
      <c r="M10" s="24">
        <v>3.661443</v>
      </c>
      <c r="N10" s="28">
        <v>3.661443</v>
      </c>
      <c r="O10" s="27">
        <v>0</v>
      </c>
      <c r="P10" s="24">
        <v>0</v>
      </c>
      <c r="Q10" s="25">
        <v>0</v>
      </c>
      <c r="R10" s="24">
        <v>0</v>
      </c>
      <c r="S10" s="24">
        <v>0</v>
      </c>
      <c r="T10" s="28">
        <v>0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28</v>
      </c>
      <c r="E11" s="23" t="s">
        <v>236</v>
      </c>
      <c r="F11" s="23" t="s">
        <v>30</v>
      </c>
      <c r="G11" s="23" t="s">
        <v>31</v>
      </c>
      <c r="H11" s="26" t="s">
        <v>31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7.336469</v>
      </c>
      <c r="Q11" s="25">
        <v>7.336469</v>
      </c>
      <c r="R11" s="24">
        <v>0</v>
      </c>
      <c r="S11" s="24">
        <v>236.371569</v>
      </c>
      <c r="T11" s="28">
        <v>236.371569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669.474109</v>
      </c>
      <c r="J12" s="24">
        <v>59.858442</v>
      </c>
      <c r="K12" s="25">
        <v>729.332551</v>
      </c>
      <c r="L12" s="24">
        <v>8068.198836</v>
      </c>
      <c r="M12" s="24">
        <v>590.05889</v>
      </c>
      <c r="N12" s="28">
        <v>8658.257726</v>
      </c>
      <c r="O12" s="27">
        <v>847.666811</v>
      </c>
      <c r="P12" s="24">
        <v>50.806631</v>
      </c>
      <c r="Q12" s="25">
        <v>898.473442</v>
      </c>
      <c r="R12" s="24">
        <v>8878.614748</v>
      </c>
      <c r="S12" s="24">
        <v>599.227968</v>
      </c>
      <c r="T12" s="28">
        <v>9477.842716</v>
      </c>
      <c r="U12" s="15">
        <f>+((K12/Q12)-1)*100</f>
        <v>-18.82536345464956</v>
      </c>
      <c r="V12" s="20">
        <f aca="true" t="shared" si="0" ref="V12:V75">+((N12/T12)-1)*100</f>
        <v>-8.647379098372443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219</v>
      </c>
      <c r="E13" s="23" t="s">
        <v>42</v>
      </c>
      <c r="F13" s="23" t="s">
        <v>39</v>
      </c>
      <c r="G13" s="23" t="s">
        <v>43</v>
      </c>
      <c r="H13" s="26" t="s">
        <v>43</v>
      </c>
      <c r="I13" s="27">
        <v>642.802141</v>
      </c>
      <c r="J13" s="24">
        <v>25.888716</v>
      </c>
      <c r="K13" s="25">
        <v>668.690857</v>
      </c>
      <c r="L13" s="24">
        <v>5945.047839</v>
      </c>
      <c r="M13" s="24">
        <v>346.261969</v>
      </c>
      <c r="N13" s="28">
        <v>6291.309807</v>
      </c>
      <c r="O13" s="27">
        <v>630.982346</v>
      </c>
      <c r="P13" s="24">
        <v>46.061931</v>
      </c>
      <c r="Q13" s="25">
        <v>677.044277</v>
      </c>
      <c r="R13" s="24">
        <v>6310.787953</v>
      </c>
      <c r="S13" s="24">
        <v>448.959005</v>
      </c>
      <c r="T13" s="28">
        <v>6759.746958</v>
      </c>
      <c r="U13" s="15">
        <f>+((K13/Q13)-1)*100</f>
        <v>-1.2338070468617124</v>
      </c>
      <c r="V13" s="20">
        <f t="shared" si="0"/>
        <v>-6.9298030519561955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219</v>
      </c>
      <c r="E14" s="31" t="s">
        <v>44</v>
      </c>
      <c r="F14" s="23" t="s">
        <v>39</v>
      </c>
      <c r="G14" s="23" t="s">
        <v>43</v>
      </c>
      <c r="H14" s="26" t="s">
        <v>43</v>
      </c>
      <c r="I14" s="27">
        <v>0</v>
      </c>
      <c r="J14" s="24">
        <v>763.177473</v>
      </c>
      <c r="K14" s="25">
        <v>763.177473</v>
      </c>
      <c r="L14" s="24">
        <v>0</v>
      </c>
      <c r="M14" s="24">
        <v>5776.756547</v>
      </c>
      <c r="N14" s="28">
        <v>5776.756547</v>
      </c>
      <c r="O14" s="27">
        <v>0</v>
      </c>
      <c r="P14" s="24">
        <v>754.797913</v>
      </c>
      <c r="Q14" s="25">
        <v>754.797913</v>
      </c>
      <c r="R14" s="24">
        <v>0</v>
      </c>
      <c r="S14" s="24">
        <v>6143.141128</v>
      </c>
      <c r="T14" s="28">
        <v>6143.141128</v>
      </c>
      <c r="U14" s="15">
        <f>+((K14/Q14)-1)*100</f>
        <v>1.1101726509410659</v>
      </c>
      <c r="V14" s="20">
        <f t="shared" si="0"/>
        <v>-5.964124433509188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219</v>
      </c>
      <c r="E15" s="31" t="s">
        <v>46</v>
      </c>
      <c r="F15" s="23" t="s">
        <v>32</v>
      </c>
      <c r="G15" s="23" t="s">
        <v>47</v>
      </c>
      <c r="H15" s="26" t="s">
        <v>48</v>
      </c>
      <c r="I15" s="27">
        <v>216.591624</v>
      </c>
      <c r="J15" s="24">
        <v>0</v>
      </c>
      <c r="K15" s="25">
        <v>216.591624</v>
      </c>
      <c r="L15" s="24">
        <v>2020.512853</v>
      </c>
      <c r="M15" s="24">
        <v>0</v>
      </c>
      <c r="N15" s="28">
        <v>2020.512853</v>
      </c>
      <c r="O15" s="27">
        <v>201.436729</v>
      </c>
      <c r="P15" s="24">
        <v>0</v>
      </c>
      <c r="Q15" s="25">
        <v>201.436729</v>
      </c>
      <c r="R15" s="24">
        <v>2035.915498</v>
      </c>
      <c r="S15" s="24">
        <v>0</v>
      </c>
      <c r="T15" s="28">
        <v>2035.915498</v>
      </c>
      <c r="U15" s="15">
        <f>+((K15/Q15)-1)*100</f>
        <v>7.5234020504771015</v>
      </c>
      <c r="V15" s="20">
        <f t="shared" si="0"/>
        <v>-0.7565463800010885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219</v>
      </c>
      <c r="E16" s="31" t="s">
        <v>49</v>
      </c>
      <c r="F16" s="23" t="s">
        <v>32</v>
      </c>
      <c r="G16" s="23" t="s">
        <v>47</v>
      </c>
      <c r="H16" s="26" t="s">
        <v>50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0</v>
      </c>
      <c r="P16" s="24">
        <v>0</v>
      </c>
      <c r="Q16" s="25">
        <v>0</v>
      </c>
      <c r="R16" s="24">
        <v>181.910518</v>
      </c>
      <c r="S16" s="24">
        <v>6.836566</v>
      </c>
      <c r="T16" s="28">
        <v>188.747084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51</v>
      </c>
      <c r="C17" s="23" t="s">
        <v>27</v>
      </c>
      <c r="D17" s="23" t="s">
        <v>219</v>
      </c>
      <c r="E17" s="23" t="s">
        <v>44</v>
      </c>
      <c r="F17" s="23" t="s">
        <v>39</v>
      </c>
      <c r="G17" s="23" t="s">
        <v>43</v>
      </c>
      <c r="H17" s="26" t="s">
        <v>43</v>
      </c>
      <c r="I17" s="27">
        <v>0</v>
      </c>
      <c r="J17" s="24">
        <v>0</v>
      </c>
      <c r="K17" s="25">
        <v>0</v>
      </c>
      <c r="L17" s="24">
        <v>0</v>
      </c>
      <c r="M17" s="24">
        <v>0</v>
      </c>
      <c r="N17" s="28">
        <v>0</v>
      </c>
      <c r="O17" s="27">
        <v>0</v>
      </c>
      <c r="P17" s="24">
        <v>0</v>
      </c>
      <c r="Q17" s="25">
        <v>0</v>
      </c>
      <c r="R17" s="24">
        <v>0</v>
      </c>
      <c r="S17" s="24">
        <v>141.716415</v>
      </c>
      <c r="T17" s="28">
        <v>141.716415</v>
      </c>
      <c r="U17" s="14" t="s">
        <v>18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52</v>
      </c>
      <c r="E18" s="23" t="s">
        <v>53</v>
      </c>
      <c r="F18" s="23" t="s">
        <v>54</v>
      </c>
      <c r="G18" s="23" t="s">
        <v>55</v>
      </c>
      <c r="H18" s="26" t="s">
        <v>56</v>
      </c>
      <c r="I18" s="27">
        <v>483.030864</v>
      </c>
      <c r="J18" s="24">
        <v>2.109154</v>
      </c>
      <c r="K18" s="25">
        <v>485.140018</v>
      </c>
      <c r="L18" s="24">
        <v>4052.996392</v>
      </c>
      <c r="M18" s="24">
        <v>28.325896</v>
      </c>
      <c r="N18" s="28">
        <v>4081.322288</v>
      </c>
      <c r="O18" s="27">
        <v>391.070338</v>
      </c>
      <c r="P18" s="24">
        <v>4.313075</v>
      </c>
      <c r="Q18" s="25">
        <v>395.383413</v>
      </c>
      <c r="R18" s="24">
        <v>2438.821616</v>
      </c>
      <c r="S18" s="24">
        <v>114.841719</v>
      </c>
      <c r="T18" s="28">
        <v>2553.663335</v>
      </c>
      <c r="U18" s="15">
        <f aca="true" t="shared" si="1" ref="U18:U26">+((K18/Q18)-1)*100</f>
        <v>22.701155903067693</v>
      </c>
      <c r="V18" s="20">
        <f t="shared" si="0"/>
        <v>59.82225346866248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52</v>
      </c>
      <c r="E19" s="23" t="s">
        <v>57</v>
      </c>
      <c r="F19" s="23" t="s">
        <v>54</v>
      </c>
      <c r="G19" s="23" t="s">
        <v>55</v>
      </c>
      <c r="H19" s="26" t="s">
        <v>56</v>
      </c>
      <c r="I19" s="27">
        <v>20.454272</v>
      </c>
      <c r="J19" s="24">
        <v>0.076818</v>
      </c>
      <c r="K19" s="25">
        <v>20.531091</v>
      </c>
      <c r="L19" s="24">
        <v>601.617311</v>
      </c>
      <c r="M19" s="24">
        <v>2.835124</v>
      </c>
      <c r="N19" s="28">
        <v>604.452435</v>
      </c>
      <c r="O19" s="27">
        <v>79.331306</v>
      </c>
      <c r="P19" s="24">
        <v>0.763937</v>
      </c>
      <c r="Q19" s="25">
        <v>80.095243</v>
      </c>
      <c r="R19" s="24">
        <v>732.254043</v>
      </c>
      <c r="S19" s="24">
        <v>53.932914</v>
      </c>
      <c r="T19" s="28">
        <v>786.186957</v>
      </c>
      <c r="U19" s="15">
        <f t="shared" si="1"/>
        <v>-74.36665371000872</v>
      </c>
      <c r="V19" s="20">
        <f t="shared" si="0"/>
        <v>-23.115942128253852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60</v>
      </c>
      <c r="E20" s="31" t="s">
        <v>61</v>
      </c>
      <c r="F20" s="23" t="s">
        <v>24</v>
      </c>
      <c r="G20" s="23" t="s">
        <v>62</v>
      </c>
      <c r="H20" s="26" t="s">
        <v>63</v>
      </c>
      <c r="I20" s="27">
        <v>562.5907</v>
      </c>
      <c r="J20" s="24">
        <v>0</v>
      </c>
      <c r="K20" s="25">
        <v>562.5907</v>
      </c>
      <c r="L20" s="24">
        <v>6084.8329</v>
      </c>
      <c r="M20" s="24">
        <v>0</v>
      </c>
      <c r="N20" s="28">
        <v>6084.8329</v>
      </c>
      <c r="O20" s="27">
        <v>647.6904</v>
      </c>
      <c r="P20" s="24">
        <v>0</v>
      </c>
      <c r="Q20" s="25">
        <v>647.6904</v>
      </c>
      <c r="R20" s="24">
        <v>4990.3197</v>
      </c>
      <c r="S20" s="24">
        <v>0</v>
      </c>
      <c r="T20" s="28">
        <v>4990.3197</v>
      </c>
      <c r="U20" s="15">
        <f t="shared" si="1"/>
        <v>-13.138947250105915</v>
      </c>
      <c r="V20" s="20">
        <f t="shared" si="0"/>
        <v>21.93272707558196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64</v>
      </c>
      <c r="E21" s="31" t="s">
        <v>65</v>
      </c>
      <c r="F21" s="23" t="s">
        <v>30</v>
      </c>
      <c r="G21" s="23" t="s">
        <v>66</v>
      </c>
      <c r="H21" s="26" t="s">
        <v>67</v>
      </c>
      <c r="I21" s="27">
        <v>0</v>
      </c>
      <c r="J21" s="24">
        <v>89.0664</v>
      </c>
      <c r="K21" s="25">
        <v>89.0664</v>
      </c>
      <c r="L21" s="24">
        <v>0</v>
      </c>
      <c r="M21" s="24">
        <v>919.175319</v>
      </c>
      <c r="N21" s="28">
        <v>919.175319</v>
      </c>
      <c r="O21" s="27">
        <v>0</v>
      </c>
      <c r="P21" s="24">
        <v>126.726569</v>
      </c>
      <c r="Q21" s="25">
        <v>126.726569</v>
      </c>
      <c r="R21" s="24">
        <v>0</v>
      </c>
      <c r="S21" s="24">
        <v>1127.451225</v>
      </c>
      <c r="T21" s="28">
        <v>1127.451225</v>
      </c>
      <c r="U21" s="15">
        <f t="shared" si="1"/>
        <v>-29.717658496696142</v>
      </c>
      <c r="V21" s="20">
        <f t="shared" si="0"/>
        <v>-18.473163306909356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54</v>
      </c>
      <c r="G22" s="23" t="s">
        <v>55</v>
      </c>
      <c r="H22" s="26" t="s">
        <v>55</v>
      </c>
      <c r="I22" s="27">
        <v>97.817265</v>
      </c>
      <c r="J22" s="24">
        <v>45.652778</v>
      </c>
      <c r="K22" s="25">
        <v>143.470043</v>
      </c>
      <c r="L22" s="24">
        <v>1285.555132</v>
      </c>
      <c r="M22" s="24">
        <v>487.558693</v>
      </c>
      <c r="N22" s="28">
        <v>1773.113825</v>
      </c>
      <c r="O22" s="27">
        <v>243.65348</v>
      </c>
      <c r="P22" s="24">
        <v>23.945888</v>
      </c>
      <c r="Q22" s="25">
        <v>267.599368</v>
      </c>
      <c r="R22" s="24">
        <v>2275.184919</v>
      </c>
      <c r="S22" s="24">
        <v>378.430656</v>
      </c>
      <c r="T22" s="28">
        <v>2653.615575</v>
      </c>
      <c r="U22" s="15">
        <f t="shared" si="1"/>
        <v>-46.386254918210426</v>
      </c>
      <c r="V22" s="20">
        <f t="shared" si="0"/>
        <v>-33.181209753790355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68</v>
      </c>
      <c r="E23" s="31" t="s">
        <v>70</v>
      </c>
      <c r="F23" s="23" t="s">
        <v>54</v>
      </c>
      <c r="G23" s="23" t="s">
        <v>55</v>
      </c>
      <c r="H23" s="26" t="s">
        <v>70</v>
      </c>
      <c r="I23" s="27">
        <v>45.91896</v>
      </c>
      <c r="J23" s="24">
        <v>39.802298</v>
      </c>
      <c r="K23" s="25">
        <v>85.721258</v>
      </c>
      <c r="L23" s="24">
        <v>538.542112</v>
      </c>
      <c r="M23" s="24">
        <v>407.76139</v>
      </c>
      <c r="N23" s="28">
        <v>946.303502</v>
      </c>
      <c r="O23" s="27">
        <v>101.702182</v>
      </c>
      <c r="P23" s="24">
        <v>47.676634</v>
      </c>
      <c r="Q23" s="25">
        <v>149.378816</v>
      </c>
      <c r="R23" s="24">
        <v>1197.587839</v>
      </c>
      <c r="S23" s="24">
        <v>343.509399</v>
      </c>
      <c r="T23" s="28">
        <v>1541.097238</v>
      </c>
      <c r="U23" s="15">
        <f t="shared" si="1"/>
        <v>-42.614849752189755</v>
      </c>
      <c r="V23" s="20">
        <f t="shared" si="0"/>
        <v>-38.59547089785907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68</v>
      </c>
      <c r="E24" s="23" t="s">
        <v>71</v>
      </c>
      <c r="F24" s="23" t="s">
        <v>54</v>
      </c>
      <c r="G24" s="23" t="s">
        <v>55</v>
      </c>
      <c r="H24" s="26" t="s">
        <v>55</v>
      </c>
      <c r="I24" s="27">
        <v>43.002778</v>
      </c>
      <c r="J24" s="24">
        <v>31.904367</v>
      </c>
      <c r="K24" s="25">
        <v>74.907145</v>
      </c>
      <c r="L24" s="24">
        <v>506.106871</v>
      </c>
      <c r="M24" s="24">
        <v>312.620514</v>
      </c>
      <c r="N24" s="28">
        <v>818.727385</v>
      </c>
      <c r="O24" s="27">
        <v>166.386</v>
      </c>
      <c r="P24" s="24">
        <v>8.531657</v>
      </c>
      <c r="Q24" s="25">
        <v>174.917657</v>
      </c>
      <c r="R24" s="24">
        <v>931.705554</v>
      </c>
      <c r="S24" s="24">
        <v>190.08819</v>
      </c>
      <c r="T24" s="28">
        <v>1121.793744</v>
      </c>
      <c r="U24" s="15">
        <f t="shared" si="1"/>
        <v>-57.175766995323976</v>
      </c>
      <c r="V24" s="20">
        <f t="shared" si="0"/>
        <v>-27.016228305869394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72</v>
      </c>
      <c r="E25" s="31" t="s">
        <v>73</v>
      </c>
      <c r="F25" s="23" t="s">
        <v>45</v>
      </c>
      <c r="G25" s="23" t="s">
        <v>45</v>
      </c>
      <c r="H25" s="26" t="s">
        <v>74</v>
      </c>
      <c r="I25" s="27">
        <v>1184.97927</v>
      </c>
      <c r="J25" s="24">
        <v>76.577191</v>
      </c>
      <c r="K25" s="25">
        <v>1261.556461</v>
      </c>
      <c r="L25" s="24">
        <v>11233.10943</v>
      </c>
      <c r="M25" s="24">
        <v>672.987402</v>
      </c>
      <c r="N25" s="28">
        <v>11906.096832</v>
      </c>
      <c r="O25" s="27">
        <v>1050.039282</v>
      </c>
      <c r="P25" s="24">
        <v>77.088315</v>
      </c>
      <c r="Q25" s="25">
        <v>1127.127597</v>
      </c>
      <c r="R25" s="24">
        <v>9717.326384</v>
      </c>
      <c r="S25" s="24">
        <v>686.119537</v>
      </c>
      <c r="T25" s="28">
        <v>10403.445921</v>
      </c>
      <c r="U25" s="15">
        <f t="shared" si="1"/>
        <v>11.926676656467317</v>
      </c>
      <c r="V25" s="20">
        <f t="shared" si="0"/>
        <v>14.443780670468097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75</v>
      </c>
      <c r="E26" s="31" t="s">
        <v>76</v>
      </c>
      <c r="F26" s="23" t="s">
        <v>54</v>
      </c>
      <c r="G26" s="23" t="s">
        <v>55</v>
      </c>
      <c r="H26" s="26" t="s">
        <v>55</v>
      </c>
      <c r="I26" s="27">
        <v>117.632784</v>
      </c>
      <c r="J26" s="24">
        <v>0</v>
      </c>
      <c r="K26" s="25">
        <v>117.632784</v>
      </c>
      <c r="L26" s="24">
        <v>4341.861156</v>
      </c>
      <c r="M26" s="24">
        <v>0</v>
      </c>
      <c r="N26" s="28">
        <v>4341.861156</v>
      </c>
      <c r="O26" s="27">
        <v>141.665526</v>
      </c>
      <c r="P26" s="24">
        <v>0</v>
      </c>
      <c r="Q26" s="25">
        <v>141.665526</v>
      </c>
      <c r="R26" s="24">
        <v>4816.975945</v>
      </c>
      <c r="S26" s="24">
        <v>0</v>
      </c>
      <c r="T26" s="28">
        <v>4816.975945</v>
      </c>
      <c r="U26" s="15">
        <f t="shared" si="1"/>
        <v>-16.964425064147225</v>
      </c>
      <c r="V26" s="20">
        <f t="shared" si="0"/>
        <v>-9.863341532630388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184</v>
      </c>
      <c r="E27" s="31" t="s">
        <v>77</v>
      </c>
      <c r="F27" s="23" t="s">
        <v>32</v>
      </c>
      <c r="G27" s="23" t="s">
        <v>32</v>
      </c>
      <c r="H27" s="26" t="s">
        <v>78</v>
      </c>
      <c r="I27" s="27">
        <v>0</v>
      </c>
      <c r="J27" s="24">
        <v>0</v>
      </c>
      <c r="K27" s="25">
        <v>0</v>
      </c>
      <c r="L27" s="24">
        <v>4171.647273</v>
      </c>
      <c r="M27" s="24">
        <v>366.212514</v>
      </c>
      <c r="N27" s="28">
        <v>4537.859787</v>
      </c>
      <c r="O27" s="27">
        <v>850.790241</v>
      </c>
      <c r="P27" s="24">
        <v>117.776623</v>
      </c>
      <c r="Q27" s="25">
        <v>968.566864</v>
      </c>
      <c r="R27" s="24">
        <v>8192.98729</v>
      </c>
      <c r="S27" s="24">
        <v>765.053657</v>
      </c>
      <c r="T27" s="28">
        <v>8958.040946</v>
      </c>
      <c r="U27" s="14" t="s">
        <v>18</v>
      </c>
      <c r="V27" s="20">
        <f t="shared" si="0"/>
        <v>-49.34316761494293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179</v>
      </c>
      <c r="E28" s="23" t="s">
        <v>180</v>
      </c>
      <c r="F28" s="23" t="s">
        <v>24</v>
      </c>
      <c r="G28" s="23" t="s">
        <v>58</v>
      </c>
      <c r="H28" s="26" t="s">
        <v>181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0</v>
      </c>
      <c r="P28" s="24">
        <v>0</v>
      </c>
      <c r="Q28" s="25">
        <v>0</v>
      </c>
      <c r="R28" s="24">
        <v>0</v>
      </c>
      <c r="S28" s="24">
        <v>72.6</v>
      </c>
      <c r="T28" s="28">
        <v>72.6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226</v>
      </c>
      <c r="E29" s="23" t="s">
        <v>77</v>
      </c>
      <c r="F29" s="23" t="s">
        <v>32</v>
      </c>
      <c r="G29" s="23" t="s">
        <v>32</v>
      </c>
      <c r="H29" s="26" t="s">
        <v>78</v>
      </c>
      <c r="I29" s="27">
        <v>820.629646</v>
      </c>
      <c r="J29" s="24">
        <v>79.787294</v>
      </c>
      <c r="K29" s="25">
        <v>900.41694</v>
      </c>
      <c r="L29" s="24">
        <v>4928.286512</v>
      </c>
      <c r="M29" s="24">
        <v>531.817657</v>
      </c>
      <c r="N29" s="28">
        <v>5460.104169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21</v>
      </c>
      <c r="D30" s="23" t="s">
        <v>224</v>
      </c>
      <c r="E30" s="23" t="s">
        <v>225</v>
      </c>
      <c r="F30" s="23" t="s">
        <v>30</v>
      </c>
      <c r="G30" s="23" t="s">
        <v>31</v>
      </c>
      <c r="H30" s="26" t="s">
        <v>31</v>
      </c>
      <c r="I30" s="27">
        <v>0</v>
      </c>
      <c r="J30" s="24">
        <v>35.365856</v>
      </c>
      <c r="K30" s="25">
        <v>35.365856</v>
      </c>
      <c r="L30" s="24">
        <v>0</v>
      </c>
      <c r="M30" s="24">
        <v>169.977669</v>
      </c>
      <c r="N30" s="28">
        <v>169.977669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209</v>
      </c>
      <c r="E31" s="23" t="s">
        <v>81</v>
      </c>
      <c r="F31" s="23" t="s">
        <v>82</v>
      </c>
      <c r="G31" s="23" t="s">
        <v>83</v>
      </c>
      <c r="H31" s="26" t="s">
        <v>84</v>
      </c>
      <c r="I31" s="27">
        <v>955.396</v>
      </c>
      <c r="J31" s="24">
        <v>189.200412</v>
      </c>
      <c r="K31" s="25">
        <v>1144.596412</v>
      </c>
      <c r="L31" s="24">
        <v>13067.710257</v>
      </c>
      <c r="M31" s="24">
        <v>2058.875399</v>
      </c>
      <c r="N31" s="28">
        <v>15126.585656</v>
      </c>
      <c r="O31" s="27">
        <v>1297.3982</v>
      </c>
      <c r="P31" s="24">
        <v>205.1792</v>
      </c>
      <c r="Q31" s="25">
        <v>1502.5774</v>
      </c>
      <c r="R31" s="24">
        <v>11967.8842</v>
      </c>
      <c r="S31" s="24">
        <v>1954.8033</v>
      </c>
      <c r="T31" s="28">
        <v>13922.6875</v>
      </c>
      <c r="U31" s="15">
        <f>+((K31/Q31)-1)*100</f>
        <v>-23.824462420371805</v>
      </c>
      <c r="V31" s="20">
        <f t="shared" si="0"/>
        <v>8.64702418983403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209</v>
      </c>
      <c r="E32" s="23" t="s">
        <v>79</v>
      </c>
      <c r="F32" s="23" t="s">
        <v>45</v>
      </c>
      <c r="G32" s="23" t="s">
        <v>45</v>
      </c>
      <c r="H32" s="26" t="s">
        <v>80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1268.96497</v>
      </c>
      <c r="P32" s="24">
        <v>125.37</v>
      </c>
      <c r="Q32" s="25">
        <v>1394.33497</v>
      </c>
      <c r="R32" s="24">
        <v>12644.08101</v>
      </c>
      <c r="S32" s="24">
        <v>1109.74303</v>
      </c>
      <c r="T32" s="28">
        <v>13753.82404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85</v>
      </c>
      <c r="E33" s="23" t="s">
        <v>86</v>
      </c>
      <c r="F33" s="23" t="s">
        <v>87</v>
      </c>
      <c r="G33" s="23" t="s">
        <v>88</v>
      </c>
      <c r="H33" s="26" t="s">
        <v>86</v>
      </c>
      <c r="I33" s="27">
        <v>45.960583</v>
      </c>
      <c r="J33" s="24">
        <v>33.039821</v>
      </c>
      <c r="K33" s="25">
        <v>79.000403</v>
      </c>
      <c r="L33" s="24">
        <v>581.190644</v>
      </c>
      <c r="M33" s="24">
        <v>385.012193</v>
      </c>
      <c r="N33" s="28">
        <v>966.202837</v>
      </c>
      <c r="O33" s="27">
        <v>61.144335</v>
      </c>
      <c r="P33" s="24">
        <v>39.508788</v>
      </c>
      <c r="Q33" s="25">
        <v>100.653123</v>
      </c>
      <c r="R33" s="24">
        <v>870.036208</v>
      </c>
      <c r="S33" s="24">
        <v>472.664111</v>
      </c>
      <c r="T33" s="28">
        <v>1342.700319</v>
      </c>
      <c r="U33" s="15">
        <f>+((K33/Q33)-1)*100</f>
        <v>-21.51221875152348</v>
      </c>
      <c r="V33" s="20">
        <f t="shared" si="0"/>
        <v>-28.040321185028326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89</v>
      </c>
      <c r="E34" s="23" t="s">
        <v>90</v>
      </c>
      <c r="F34" s="23" t="s">
        <v>91</v>
      </c>
      <c r="G34" s="23" t="s">
        <v>92</v>
      </c>
      <c r="H34" s="26" t="s">
        <v>93</v>
      </c>
      <c r="I34" s="27">
        <v>2010.90461</v>
      </c>
      <c r="J34" s="24">
        <v>44.09682</v>
      </c>
      <c r="K34" s="25">
        <v>2055.00143</v>
      </c>
      <c r="L34" s="24">
        <v>16322.70659</v>
      </c>
      <c r="M34" s="24">
        <v>394.42409</v>
      </c>
      <c r="N34" s="28">
        <v>16717.13068</v>
      </c>
      <c r="O34" s="27">
        <v>1282.3374</v>
      </c>
      <c r="P34" s="24">
        <v>35.09207</v>
      </c>
      <c r="Q34" s="25">
        <v>1317.42947</v>
      </c>
      <c r="R34" s="24">
        <v>8856.455509</v>
      </c>
      <c r="S34" s="24">
        <v>388.647912</v>
      </c>
      <c r="T34" s="28">
        <v>9245.103421</v>
      </c>
      <c r="U34" s="15">
        <f>+((K34/Q34)-1)*100</f>
        <v>55.98568855454553</v>
      </c>
      <c r="V34" s="20">
        <f t="shared" si="0"/>
        <v>80.82145670785567</v>
      </c>
    </row>
    <row r="35" spans="1:22" ht="15">
      <c r="A35" s="22" t="s">
        <v>9</v>
      </c>
      <c r="B35" s="23" t="s">
        <v>20</v>
      </c>
      <c r="C35" s="23" t="s">
        <v>21</v>
      </c>
      <c r="D35" s="23" t="s">
        <v>227</v>
      </c>
      <c r="E35" s="23" t="s">
        <v>228</v>
      </c>
      <c r="F35" s="23" t="s">
        <v>87</v>
      </c>
      <c r="G35" s="23" t="s">
        <v>229</v>
      </c>
      <c r="H35" s="26" t="s">
        <v>230</v>
      </c>
      <c r="I35" s="27">
        <v>0</v>
      </c>
      <c r="J35" s="24">
        <v>0</v>
      </c>
      <c r="K35" s="25">
        <v>0</v>
      </c>
      <c r="L35" s="24">
        <v>0</v>
      </c>
      <c r="M35" s="24">
        <v>0</v>
      </c>
      <c r="N35" s="28">
        <v>0</v>
      </c>
      <c r="O35" s="27">
        <v>0</v>
      </c>
      <c r="P35" s="24">
        <v>0.67114</v>
      </c>
      <c r="Q35" s="25">
        <v>0.67114</v>
      </c>
      <c r="R35" s="24">
        <v>0</v>
      </c>
      <c r="S35" s="24">
        <v>4.53034</v>
      </c>
      <c r="T35" s="28">
        <v>4.53034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94</v>
      </c>
      <c r="E36" s="23" t="s">
        <v>95</v>
      </c>
      <c r="F36" s="23" t="s">
        <v>54</v>
      </c>
      <c r="G36" s="23" t="s">
        <v>96</v>
      </c>
      <c r="H36" s="26" t="s">
        <v>97</v>
      </c>
      <c r="I36" s="27">
        <v>95.584944</v>
      </c>
      <c r="J36" s="24">
        <v>28.149156</v>
      </c>
      <c r="K36" s="25">
        <v>123.7341</v>
      </c>
      <c r="L36" s="24">
        <v>578.881672</v>
      </c>
      <c r="M36" s="24">
        <v>215.960507</v>
      </c>
      <c r="N36" s="28">
        <v>794.842179</v>
      </c>
      <c r="O36" s="27">
        <v>96.299504</v>
      </c>
      <c r="P36" s="24">
        <v>18.321096</v>
      </c>
      <c r="Q36" s="25">
        <v>114.6206</v>
      </c>
      <c r="R36" s="24">
        <v>533.973918</v>
      </c>
      <c r="S36" s="24">
        <v>136.213743</v>
      </c>
      <c r="T36" s="28">
        <v>670.187661</v>
      </c>
      <c r="U36" s="15">
        <f>+((K36/Q36)-1)*100</f>
        <v>7.951014041106053</v>
      </c>
      <c r="V36" s="20">
        <f t="shared" si="0"/>
        <v>18.59994226303727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94</v>
      </c>
      <c r="E37" s="31" t="s">
        <v>98</v>
      </c>
      <c r="F37" s="23" t="s">
        <v>54</v>
      </c>
      <c r="G37" s="23" t="s">
        <v>96</v>
      </c>
      <c r="H37" s="26" t="s">
        <v>99</v>
      </c>
      <c r="I37" s="27">
        <v>0</v>
      </c>
      <c r="J37" s="24">
        <v>0</v>
      </c>
      <c r="K37" s="25">
        <v>0</v>
      </c>
      <c r="L37" s="24">
        <v>2.137246</v>
      </c>
      <c r="M37" s="24">
        <v>1.157818</v>
      </c>
      <c r="N37" s="28">
        <v>3.295064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100</v>
      </c>
      <c r="E38" s="23" t="s">
        <v>101</v>
      </c>
      <c r="F38" s="23" t="s">
        <v>39</v>
      </c>
      <c r="G38" s="23" t="s">
        <v>102</v>
      </c>
      <c r="H38" s="26" t="s">
        <v>103</v>
      </c>
      <c r="I38" s="27">
        <v>0</v>
      </c>
      <c r="J38" s="24">
        <v>0</v>
      </c>
      <c r="K38" s="25">
        <v>0</v>
      </c>
      <c r="L38" s="24">
        <v>766.511227</v>
      </c>
      <c r="M38" s="24">
        <v>74.523386</v>
      </c>
      <c r="N38" s="28">
        <v>841.034613</v>
      </c>
      <c r="O38" s="27">
        <v>111.33837</v>
      </c>
      <c r="P38" s="24">
        <v>6.648332</v>
      </c>
      <c r="Q38" s="25">
        <v>117.986702</v>
      </c>
      <c r="R38" s="24">
        <v>805.221787</v>
      </c>
      <c r="S38" s="24">
        <v>73.768337</v>
      </c>
      <c r="T38" s="28">
        <v>878.990124</v>
      </c>
      <c r="U38" s="14" t="s">
        <v>18</v>
      </c>
      <c r="V38" s="20">
        <f t="shared" si="0"/>
        <v>-4.318081621586001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100</v>
      </c>
      <c r="E39" s="23" t="s">
        <v>231</v>
      </c>
      <c r="F39" s="23" t="s">
        <v>39</v>
      </c>
      <c r="G39" s="23" t="s">
        <v>102</v>
      </c>
      <c r="H39" s="26" t="s">
        <v>103</v>
      </c>
      <c r="I39" s="27">
        <v>100.961874</v>
      </c>
      <c r="J39" s="24">
        <v>11.10753</v>
      </c>
      <c r="K39" s="25">
        <v>112.069404</v>
      </c>
      <c r="L39" s="24">
        <v>310.118618</v>
      </c>
      <c r="M39" s="24">
        <v>35.108188</v>
      </c>
      <c r="N39" s="28">
        <v>345.226806</v>
      </c>
      <c r="O39" s="27">
        <v>0</v>
      </c>
      <c r="P39" s="24">
        <v>0</v>
      </c>
      <c r="Q39" s="25">
        <v>0</v>
      </c>
      <c r="R39" s="24">
        <v>0</v>
      </c>
      <c r="S39" s="24">
        <v>0</v>
      </c>
      <c r="T39" s="28">
        <v>0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104</v>
      </c>
      <c r="E40" s="23" t="s">
        <v>105</v>
      </c>
      <c r="F40" s="23" t="s">
        <v>24</v>
      </c>
      <c r="G40" s="23" t="s">
        <v>106</v>
      </c>
      <c r="H40" s="26" t="s">
        <v>107</v>
      </c>
      <c r="I40" s="27">
        <v>319.68</v>
      </c>
      <c r="J40" s="24">
        <v>97.9476</v>
      </c>
      <c r="K40" s="25">
        <v>417.6276</v>
      </c>
      <c r="L40" s="24">
        <v>3240.57</v>
      </c>
      <c r="M40" s="24">
        <v>1071.5491</v>
      </c>
      <c r="N40" s="28">
        <v>4312.1191</v>
      </c>
      <c r="O40" s="27">
        <v>593.01</v>
      </c>
      <c r="P40" s="24">
        <v>96.7748</v>
      </c>
      <c r="Q40" s="25">
        <v>689.7848</v>
      </c>
      <c r="R40" s="24">
        <v>4611.741</v>
      </c>
      <c r="S40" s="24">
        <v>958.9072</v>
      </c>
      <c r="T40" s="28">
        <v>5570.6482</v>
      </c>
      <c r="U40" s="15">
        <f>+((K40/Q40)-1)*100</f>
        <v>-39.455377967157304</v>
      </c>
      <c r="V40" s="20">
        <f t="shared" si="0"/>
        <v>-22.592148253052493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104</v>
      </c>
      <c r="E41" s="23" t="s">
        <v>108</v>
      </c>
      <c r="F41" s="23" t="s">
        <v>24</v>
      </c>
      <c r="G41" s="23" t="s">
        <v>106</v>
      </c>
      <c r="H41" s="26" t="s">
        <v>107</v>
      </c>
      <c r="I41" s="27">
        <v>82.62</v>
      </c>
      <c r="J41" s="24">
        <v>25.264</v>
      </c>
      <c r="K41" s="25">
        <v>107.884</v>
      </c>
      <c r="L41" s="24">
        <v>979.891</v>
      </c>
      <c r="M41" s="24">
        <v>324.537</v>
      </c>
      <c r="N41" s="28">
        <v>1304.428</v>
      </c>
      <c r="O41" s="27">
        <v>69.484</v>
      </c>
      <c r="P41" s="24">
        <v>11.3114</v>
      </c>
      <c r="Q41" s="25">
        <v>80.7954</v>
      </c>
      <c r="R41" s="24">
        <v>1227.275</v>
      </c>
      <c r="S41" s="24">
        <v>269.9245</v>
      </c>
      <c r="T41" s="28">
        <v>1497.1995</v>
      </c>
      <c r="U41" s="15">
        <f>+((K41/Q41)-1)*100</f>
        <v>33.527403787839404</v>
      </c>
      <c r="V41" s="20">
        <f t="shared" si="0"/>
        <v>-12.875471839257212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197</v>
      </c>
      <c r="E42" s="23" t="s">
        <v>198</v>
      </c>
      <c r="F42" s="23" t="s">
        <v>45</v>
      </c>
      <c r="G42" s="23" t="s">
        <v>45</v>
      </c>
      <c r="H42" s="26" t="s">
        <v>133</v>
      </c>
      <c r="I42" s="27">
        <v>0</v>
      </c>
      <c r="J42" s="24">
        <v>0</v>
      </c>
      <c r="K42" s="25">
        <v>0</v>
      </c>
      <c r="L42" s="24">
        <v>78.93</v>
      </c>
      <c r="M42" s="24">
        <v>0</v>
      </c>
      <c r="N42" s="28">
        <v>78.93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109</v>
      </c>
      <c r="E43" s="23" t="s">
        <v>182</v>
      </c>
      <c r="F43" s="23" t="s">
        <v>111</v>
      </c>
      <c r="G43" s="23" t="s">
        <v>112</v>
      </c>
      <c r="H43" s="26" t="s">
        <v>183</v>
      </c>
      <c r="I43" s="27">
        <v>241.35201</v>
      </c>
      <c r="J43" s="24">
        <v>7.337934</v>
      </c>
      <c r="K43" s="25">
        <v>248.689944</v>
      </c>
      <c r="L43" s="24">
        <v>2068.107762</v>
      </c>
      <c r="M43" s="24">
        <v>61.445836</v>
      </c>
      <c r="N43" s="28">
        <v>2129.553597</v>
      </c>
      <c r="O43" s="27">
        <v>53.334565</v>
      </c>
      <c r="P43" s="24">
        <v>1.976106</v>
      </c>
      <c r="Q43" s="25">
        <v>55.310671</v>
      </c>
      <c r="R43" s="24">
        <v>166.983865</v>
      </c>
      <c r="S43" s="24">
        <v>6.690506</v>
      </c>
      <c r="T43" s="28">
        <v>173.674371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109</v>
      </c>
      <c r="E44" s="23" t="s">
        <v>243</v>
      </c>
      <c r="F44" s="23" t="s">
        <v>111</v>
      </c>
      <c r="G44" s="23" t="s">
        <v>112</v>
      </c>
      <c r="H44" s="26" t="s">
        <v>244</v>
      </c>
      <c r="I44" s="27">
        <v>0</v>
      </c>
      <c r="J44" s="24">
        <v>49.55875</v>
      </c>
      <c r="K44" s="25">
        <v>49.55875</v>
      </c>
      <c r="L44" s="24">
        <v>0</v>
      </c>
      <c r="M44" s="24">
        <v>49.55875</v>
      </c>
      <c r="N44" s="28">
        <v>49.55875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109</v>
      </c>
      <c r="E45" s="23" t="s">
        <v>110</v>
      </c>
      <c r="F45" s="23" t="s">
        <v>111</v>
      </c>
      <c r="G45" s="23" t="s">
        <v>112</v>
      </c>
      <c r="H45" s="26" t="s">
        <v>113</v>
      </c>
      <c r="I45" s="27">
        <v>0</v>
      </c>
      <c r="J45" s="24">
        <v>0</v>
      </c>
      <c r="K45" s="25">
        <v>0</v>
      </c>
      <c r="L45" s="24">
        <v>28.176181</v>
      </c>
      <c r="M45" s="24">
        <v>3.333364</v>
      </c>
      <c r="N45" s="28">
        <v>31.509546</v>
      </c>
      <c r="O45" s="27">
        <v>74.1148</v>
      </c>
      <c r="P45" s="24">
        <v>10.6387</v>
      </c>
      <c r="Q45" s="25">
        <v>84.7535</v>
      </c>
      <c r="R45" s="24">
        <v>797.175056</v>
      </c>
      <c r="S45" s="24">
        <v>178.573454</v>
      </c>
      <c r="T45" s="28">
        <v>975.74851</v>
      </c>
      <c r="U45" s="14" t="s">
        <v>18</v>
      </c>
      <c r="V45" s="20">
        <f t="shared" si="0"/>
        <v>-96.77073081054462</v>
      </c>
    </row>
    <row r="46" spans="1:22" ht="15">
      <c r="A46" s="22" t="s">
        <v>9</v>
      </c>
      <c r="B46" s="23" t="s">
        <v>20</v>
      </c>
      <c r="C46" s="23" t="s">
        <v>21</v>
      </c>
      <c r="D46" s="23" t="s">
        <v>114</v>
      </c>
      <c r="E46" s="31" t="s">
        <v>115</v>
      </c>
      <c r="F46" s="23" t="s">
        <v>24</v>
      </c>
      <c r="G46" s="23" t="s">
        <v>116</v>
      </c>
      <c r="H46" s="26" t="s">
        <v>117</v>
      </c>
      <c r="I46" s="27">
        <v>0</v>
      </c>
      <c r="J46" s="24">
        <v>0</v>
      </c>
      <c r="K46" s="25">
        <v>0</v>
      </c>
      <c r="L46" s="24">
        <v>0</v>
      </c>
      <c r="M46" s="24">
        <v>0</v>
      </c>
      <c r="N46" s="28">
        <v>0</v>
      </c>
      <c r="O46" s="27">
        <v>2.479</v>
      </c>
      <c r="P46" s="24">
        <v>0.2814</v>
      </c>
      <c r="Q46" s="25">
        <v>2.7604</v>
      </c>
      <c r="R46" s="24">
        <v>25.6362</v>
      </c>
      <c r="S46" s="24">
        <v>2.701669</v>
      </c>
      <c r="T46" s="28">
        <v>28.337869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118</v>
      </c>
      <c r="E47" s="23" t="s">
        <v>119</v>
      </c>
      <c r="F47" s="23" t="s">
        <v>32</v>
      </c>
      <c r="G47" s="23" t="s">
        <v>33</v>
      </c>
      <c r="H47" s="26" t="s">
        <v>33</v>
      </c>
      <c r="I47" s="27">
        <v>0</v>
      </c>
      <c r="J47" s="24">
        <v>0</v>
      </c>
      <c r="K47" s="25">
        <v>0</v>
      </c>
      <c r="L47" s="24">
        <v>671.854963</v>
      </c>
      <c r="M47" s="24">
        <v>66.280916</v>
      </c>
      <c r="N47" s="28">
        <v>738.135879</v>
      </c>
      <c r="O47" s="27">
        <v>228.96151</v>
      </c>
      <c r="P47" s="24">
        <v>24.042943</v>
      </c>
      <c r="Q47" s="25">
        <v>253.004453</v>
      </c>
      <c r="R47" s="24">
        <v>1497.970117</v>
      </c>
      <c r="S47" s="24">
        <v>231.838492</v>
      </c>
      <c r="T47" s="28">
        <v>1729.808609</v>
      </c>
      <c r="U47" s="14" t="s">
        <v>18</v>
      </c>
      <c r="V47" s="20">
        <f t="shared" si="0"/>
        <v>-57.32846540596677</v>
      </c>
    </row>
    <row r="48" spans="1:22" ht="15">
      <c r="A48" s="22" t="s">
        <v>9</v>
      </c>
      <c r="B48" s="23" t="s">
        <v>20</v>
      </c>
      <c r="C48" s="23" t="s">
        <v>21</v>
      </c>
      <c r="D48" s="23" t="s">
        <v>120</v>
      </c>
      <c r="E48" s="23" t="s">
        <v>121</v>
      </c>
      <c r="F48" s="23" t="s">
        <v>24</v>
      </c>
      <c r="G48" s="23" t="s">
        <v>122</v>
      </c>
      <c r="H48" s="26" t="s">
        <v>123</v>
      </c>
      <c r="I48" s="27">
        <v>115.5824</v>
      </c>
      <c r="J48" s="24">
        <v>4.56</v>
      </c>
      <c r="K48" s="25">
        <v>120.1424</v>
      </c>
      <c r="L48" s="24">
        <v>423.228191</v>
      </c>
      <c r="M48" s="24">
        <v>13.016047</v>
      </c>
      <c r="N48" s="28">
        <v>436.244238</v>
      </c>
      <c r="O48" s="27">
        <v>179.4686</v>
      </c>
      <c r="P48" s="24">
        <v>5.67633</v>
      </c>
      <c r="Q48" s="25">
        <v>185.14493</v>
      </c>
      <c r="R48" s="24">
        <v>1588.769219</v>
      </c>
      <c r="S48" s="24">
        <v>34.123359</v>
      </c>
      <c r="T48" s="28">
        <v>1622.892578</v>
      </c>
      <c r="U48" s="15">
        <f>+((K48/Q48)-1)*100</f>
        <v>-35.10899812379415</v>
      </c>
      <c r="V48" s="20">
        <f t="shared" si="0"/>
        <v>-73.11933988030106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124</v>
      </c>
      <c r="E49" s="23" t="s">
        <v>125</v>
      </c>
      <c r="F49" s="23" t="s">
        <v>24</v>
      </c>
      <c r="G49" s="23" t="s">
        <v>126</v>
      </c>
      <c r="H49" s="26" t="s">
        <v>127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0</v>
      </c>
      <c r="P49" s="24">
        <v>0</v>
      </c>
      <c r="Q49" s="25">
        <v>0</v>
      </c>
      <c r="R49" s="24">
        <v>0</v>
      </c>
      <c r="S49" s="24">
        <v>5.255805</v>
      </c>
      <c r="T49" s="28">
        <v>5.255805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128</v>
      </c>
      <c r="E50" s="23" t="s">
        <v>207</v>
      </c>
      <c r="F50" s="23" t="s">
        <v>45</v>
      </c>
      <c r="G50" s="23" t="s">
        <v>45</v>
      </c>
      <c r="H50" s="26" t="s">
        <v>130</v>
      </c>
      <c r="I50" s="27">
        <v>612.236336</v>
      </c>
      <c r="J50" s="24">
        <v>41.240391</v>
      </c>
      <c r="K50" s="25">
        <v>653.476727</v>
      </c>
      <c r="L50" s="24">
        <v>3396.801181</v>
      </c>
      <c r="M50" s="24">
        <v>243.004663</v>
      </c>
      <c r="N50" s="28">
        <v>3639.805844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128</v>
      </c>
      <c r="E51" s="23" t="s">
        <v>129</v>
      </c>
      <c r="F51" s="23" t="s">
        <v>45</v>
      </c>
      <c r="G51" s="23" t="s">
        <v>45</v>
      </c>
      <c r="H51" s="26" t="s">
        <v>130</v>
      </c>
      <c r="I51" s="27">
        <v>0</v>
      </c>
      <c r="J51" s="24">
        <v>0</v>
      </c>
      <c r="K51" s="25">
        <v>0</v>
      </c>
      <c r="L51" s="24">
        <v>1154.59633</v>
      </c>
      <c r="M51" s="24">
        <v>67.930711</v>
      </c>
      <c r="N51" s="28">
        <v>1222.527041</v>
      </c>
      <c r="O51" s="27">
        <v>467.868319</v>
      </c>
      <c r="P51" s="24">
        <v>51.819871</v>
      </c>
      <c r="Q51" s="25">
        <v>519.68819</v>
      </c>
      <c r="R51" s="24">
        <v>4841.565986</v>
      </c>
      <c r="S51" s="24">
        <v>449.29465</v>
      </c>
      <c r="T51" s="28">
        <v>5290.860636</v>
      </c>
      <c r="U51" s="14" t="s">
        <v>18</v>
      </c>
      <c r="V51" s="20">
        <f t="shared" si="0"/>
        <v>-76.89360720103457</v>
      </c>
    </row>
    <row r="52" spans="1:22" ht="15">
      <c r="A52" s="22" t="s">
        <v>9</v>
      </c>
      <c r="B52" s="23" t="s">
        <v>51</v>
      </c>
      <c r="C52" s="23" t="s">
        <v>27</v>
      </c>
      <c r="D52" s="23" t="s">
        <v>128</v>
      </c>
      <c r="E52" s="23" t="s">
        <v>129</v>
      </c>
      <c r="F52" s="23" t="s">
        <v>45</v>
      </c>
      <c r="G52" s="23" t="s">
        <v>45</v>
      </c>
      <c r="H52" s="26" t="s">
        <v>130</v>
      </c>
      <c r="I52" s="27">
        <v>0</v>
      </c>
      <c r="J52" s="24">
        <v>0</v>
      </c>
      <c r="K52" s="25">
        <v>0</v>
      </c>
      <c r="L52" s="24">
        <v>0</v>
      </c>
      <c r="M52" s="24">
        <v>0.014018</v>
      </c>
      <c r="N52" s="28">
        <v>0.014018</v>
      </c>
      <c r="O52" s="27">
        <v>0</v>
      </c>
      <c r="P52" s="24">
        <v>0.001671</v>
      </c>
      <c r="Q52" s="25">
        <v>0.001671</v>
      </c>
      <c r="R52" s="24">
        <v>0</v>
      </c>
      <c r="S52" s="24">
        <v>0.004923</v>
      </c>
      <c r="T52" s="28">
        <v>0.004923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51</v>
      </c>
      <c r="C53" s="23" t="s">
        <v>27</v>
      </c>
      <c r="D53" s="23" t="s">
        <v>128</v>
      </c>
      <c r="E53" s="23" t="s">
        <v>207</v>
      </c>
      <c r="F53" s="23" t="s">
        <v>45</v>
      </c>
      <c r="G53" s="23" t="s">
        <v>45</v>
      </c>
      <c r="H53" s="26" t="s">
        <v>130</v>
      </c>
      <c r="I53" s="27">
        <v>0</v>
      </c>
      <c r="J53" s="24">
        <v>0</v>
      </c>
      <c r="K53" s="25">
        <v>0</v>
      </c>
      <c r="L53" s="24">
        <v>0</v>
      </c>
      <c r="M53" s="24">
        <v>0.011043</v>
      </c>
      <c r="N53" s="28">
        <v>0.011043</v>
      </c>
      <c r="O53" s="27">
        <v>0</v>
      </c>
      <c r="P53" s="24">
        <v>0</v>
      </c>
      <c r="Q53" s="25">
        <v>0</v>
      </c>
      <c r="R53" s="24">
        <v>0</v>
      </c>
      <c r="S53" s="24">
        <v>0</v>
      </c>
      <c r="T53" s="28">
        <v>0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131</v>
      </c>
      <c r="E54" s="23" t="s">
        <v>132</v>
      </c>
      <c r="F54" s="23" t="s">
        <v>45</v>
      </c>
      <c r="G54" s="23" t="s">
        <v>45</v>
      </c>
      <c r="H54" s="26" t="s">
        <v>133</v>
      </c>
      <c r="I54" s="27">
        <v>294.079352</v>
      </c>
      <c r="J54" s="24">
        <v>9.3826</v>
      </c>
      <c r="K54" s="25">
        <v>303.461951</v>
      </c>
      <c r="L54" s="24">
        <v>13014.511107</v>
      </c>
      <c r="M54" s="24">
        <v>915.831483</v>
      </c>
      <c r="N54" s="28">
        <v>13930.34259</v>
      </c>
      <c r="O54" s="27">
        <v>2240.113357</v>
      </c>
      <c r="P54" s="24">
        <v>169.582583</v>
      </c>
      <c r="Q54" s="25">
        <v>2409.69594</v>
      </c>
      <c r="R54" s="24">
        <v>21572.001819</v>
      </c>
      <c r="S54" s="24">
        <v>1520.013974</v>
      </c>
      <c r="T54" s="28">
        <v>23092.015793</v>
      </c>
      <c r="U54" s="15">
        <f>+((K54/Q54)-1)*100</f>
        <v>-87.406628945891</v>
      </c>
      <c r="V54" s="20">
        <f t="shared" si="0"/>
        <v>-39.67463596563633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131</v>
      </c>
      <c r="E55" s="23" t="s">
        <v>237</v>
      </c>
      <c r="F55" s="23" t="s">
        <v>45</v>
      </c>
      <c r="G55" s="23" t="s">
        <v>45</v>
      </c>
      <c r="H55" s="26" t="s">
        <v>133</v>
      </c>
      <c r="I55" s="27">
        <v>1544.86005</v>
      </c>
      <c r="J55" s="24">
        <v>105.296295</v>
      </c>
      <c r="K55" s="25">
        <v>1650.156345</v>
      </c>
      <c r="L55" s="24">
        <v>7073.943722</v>
      </c>
      <c r="M55" s="24">
        <v>498.477742</v>
      </c>
      <c r="N55" s="28">
        <v>7572.421465</v>
      </c>
      <c r="O55" s="27">
        <v>0</v>
      </c>
      <c r="P55" s="24">
        <v>0</v>
      </c>
      <c r="Q55" s="25">
        <v>0</v>
      </c>
      <c r="R55" s="24">
        <v>0</v>
      </c>
      <c r="S55" s="24">
        <v>0</v>
      </c>
      <c r="T55" s="28">
        <v>0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134</v>
      </c>
      <c r="E56" s="23" t="s">
        <v>135</v>
      </c>
      <c r="F56" s="23" t="s">
        <v>39</v>
      </c>
      <c r="G56" s="23" t="s">
        <v>40</v>
      </c>
      <c r="H56" s="26" t="s">
        <v>136</v>
      </c>
      <c r="I56" s="27">
        <v>0</v>
      </c>
      <c r="J56" s="24">
        <v>777.0632</v>
      </c>
      <c r="K56" s="25">
        <v>777.0632</v>
      </c>
      <c r="L56" s="24">
        <v>0</v>
      </c>
      <c r="M56" s="24">
        <v>7471.6909</v>
      </c>
      <c r="N56" s="28">
        <v>7471.6909</v>
      </c>
      <c r="O56" s="27">
        <v>0</v>
      </c>
      <c r="P56" s="24">
        <v>750.8576</v>
      </c>
      <c r="Q56" s="25">
        <v>750.8576</v>
      </c>
      <c r="R56" s="24">
        <v>2432.2555</v>
      </c>
      <c r="S56" s="24">
        <v>4750.6622</v>
      </c>
      <c r="T56" s="28">
        <v>7182.9177</v>
      </c>
      <c r="U56" s="15">
        <f>+((K56/Q56)-1)*100</f>
        <v>3.4900891993368655</v>
      </c>
      <c r="V56" s="20">
        <f t="shared" si="0"/>
        <v>4.020277163971953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134</v>
      </c>
      <c r="E57" s="23" t="s">
        <v>137</v>
      </c>
      <c r="F57" s="23" t="s">
        <v>39</v>
      </c>
      <c r="G57" s="23" t="s">
        <v>43</v>
      </c>
      <c r="H57" s="26" t="s">
        <v>43</v>
      </c>
      <c r="I57" s="27">
        <v>293.9508</v>
      </c>
      <c r="J57" s="24">
        <v>271.5188</v>
      </c>
      <c r="K57" s="25">
        <v>565.4696</v>
      </c>
      <c r="L57" s="24">
        <v>2956.733372</v>
      </c>
      <c r="M57" s="24">
        <v>2342.636093</v>
      </c>
      <c r="N57" s="28">
        <v>5299.369465</v>
      </c>
      <c r="O57" s="27">
        <v>265.923</v>
      </c>
      <c r="P57" s="24">
        <v>419.779</v>
      </c>
      <c r="Q57" s="25">
        <v>685.702</v>
      </c>
      <c r="R57" s="24">
        <v>1684.394014</v>
      </c>
      <c r="S57" s="24">
        <v>2289.7647</v>
      </c>
      <c r="T57" s="28">
        <v>3974.158714</v>
      </c>
      <c r="U57" s="15">
        <f>+((K57/Q57)-1)*100</f>
        <v>-17.534205821187633</v>
      </c>
      <c r="V57" s="20">
        <f t="shared" si="0"/>
        <v>33.34569267029026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134</v>
      </c>
      <c r="E58" s="23" t="s">
        <v>138</v>
      </c>
      <c r="F58" s="23" t="s">
        <v>39</v>
      </c>
      <c r="G58" s="23" t="s">
        <v>40</v>
      </c>
      <c r="H58" s="26" t="s">
        <v>136</v>
      </c>
      <c r="I58" s="27">
        <v>0</v>
      </c>
      <c r="J58" s="24">
        <v>36.23</v>
      </c>
      <c r="K58" s="25">
        <v>36.23</v>
      </c>
      <c r="L58" s="24">
        <v>0</v>
      </c>
      <c r="M58" s="24">
        <v>332.6671</v>
      </c>
      <c r="N58" s="28">
        <v>332.6671</v>
      </c>
      <c r="O58" s="27">
        <v>0</v>
      </c>
      <c r="P58" s="24">
        <v>111.2648</v>
      </c>
      <c r="Q58" s="25">
        <v>111.2648</v>
      </c>
      <c r="R58" s="24">
        <v>31.9231</v>
      </c>
      <c r="S58" s="24">
        <v>438.1274</v>
      </c>
      <c r="T58" s="28">
        <v>470.0505</v>
      </c>
      <c r="U58" s="15">
        <f>+((K58/Q58)-1)*100</f>
        <v>-67.43803970348215</v>
      </c>
      <c r="V58" s="20">
        <f t="shared" si="0"/>
        <v>-29.227370250643283</v>
      </c>
    </row>
    <row r="59" spans="1:22" ht="15">
      <c r="A59" s="22" t="s">
        <v>9</v>
      </c>
      <c r="B59" s="23" t="s">
        <v>20</v>
      </c>
      <c r="C59" s="23" t="s">
        <v>21</v>
      </c>
      <c r="D59" s="23" t="s">
        <v>140</v>
      </c>
      <c r="E59" s="23" t="s">
        <v>141</v>
      </c>
      <c r="F59" s="23" t="s">
        <v>24</v>
      </c>
      <c r="G59" s="23" t="s">
        <v>58</v>
      </c>
      <c r="H59" s="26" t="s">
        <v>59</v>
      </c>
      <c r="I59" s="27">
        <v>0</v>
      </c>
      <c r="J59" s="24">
        <v>0</v>
      </c>
      <c r="K59" s="25">
        <v>0</v>
      </c>
      <c r="L59" s="24">
        <v>238.5073</v>
      </c>
      <c r="M59" s="24">
        <v>0</v>
      </c>
      <c r="N59" s="28">
        <v>238.5073</v>
      </c>
      <c r="O59" s="27">
        <v>0</v>
      </c>
      <c r="P59" s="24">
        <v>0</v>
      </c>
      <c r="Q59" s="25">
        <v>0</v>
      </c>
      <c r="R59" s="24">
        <v>346.553565</v>
      </c>
      <c r="S59" s="24">
        <v>0</v>
      </c>
      <c r="T59" s="28">
        <v>346.553565</v>
      </c>
      <c r="U59" s="14" t="s">
        <v>18</v>
      </c>
      <c r="V59" s="20">
        <f t="shared" si="0"/>
        <v>-31.177363591686035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190</v>
      </c>
      <c r="E60" s="23" t="s">
        <v>79</v>
      </c>
      <c r="F60" s="23" t="s">
        <v>45</v>
      </c>
      <c r="G60" s="23" t="s">
        <v>45</v>
      </c>
      <c r="H60" s="26" t="s">
        <v>80</v>
      </c>
      <c r="I60" s="27">
        <v>1541.86893</v>
      </c>
      <c r="J60" s="24">
        <v>149.3473</v>
      </c>
      <c r="K60" s="25">
        <v>1691.21623</v>
      </c>
      <c r="L60" s="24">
        <v>13079.363701</v>
      </c>
      <c r="M60" s="24">
        <v>1233.585825</v>
      </c>
      <c r="N60" s="28">
        <v>14312.949526</v>
      </c>
      <c r="O60" s="27">
        <v>0</v>
      </c>
      <c r="P60" s="24">
        <v>0</v>
      </c>
      <c r="Q60" s="25">
        <v>0</v>
      </c>
      <c r="R60" s="24">
        <v>0</v>
      </c>
      <c r="S60" s="24">
        <v>0</v>
      </c>
      <c r="T60" s="28">
        <v>0</v>
      </c>
      <c r="U60" s="14" t="s">
        <v>18</v>
      </c>
      <c r="V60" s="19" t="s">
        <v>18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142</v>
      </c>
      <c r="E61" s="23" t="s">
        <v>143</v>
      </c>
      <c r="F61" s="23" t="s">
        <v>30</v>
      </c>
      <c r="G61" s="23" t="s">
        <v>31</v>
      </c>
      <c r="H61" s="26" t="s">
        <v>31</v>
      </c>
      <c r="I61" s="27">
        <v>1195.892745</v>
      </c>
      <c r="J61" s="24">
        <v>10.190485</v>
      </c>
      <c r="K61" s="25">
        <v>1206.083229</v>
      </c>
      <c r="L61" s="24">
        <v>8214.546023</v>
      </c>
      <c r="M61" s="24">
        <v>61.014209</v>
      </c>
      <c r="N61" s="28">
        <v>8275.560232</v>
      </c>
      <c r="O61" s="27">
        <v>559.317617</v>
      </c>
      <c r="P61" s="24">
        <v>4.040622</v>
      </c>
      <c r="Q61" s="25">
        <v>563.358239</v>
      </c>
      <c r="R61" s="24">
        <v>6029.617099</v>
      </c>
      <c r="S61" s="24">
        <v>39.919748</v>
      </c>
      <c r="T61" s="28">
        <v>6069.536847</v>
      </c>
      <c r="U61" s="14" t="s">
        <v>18</v>
      </c>
      <c r="V61" s="20">
        <f t="shared" si="0"/>
        <v>36.345827377098374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144</v>
      </c>
      <c r="E62" s="23" t="s">
        <v>145</v>
      </c>
      <c r="F62" s="23" t="s">
        <v>39</v>
      </c>
      <c r="G62" s="23" t="s">
        <v>146</v>
      </c>
      <c r="H62" s="26" t="s">
        <v>146</v>
      </c>
      <c r="I62" s="27">
        <v>467.461674</v>
      </c>
      <c r="J62" s="24">
        <v>114.365846</v>
      </c>
      <c r="K62" s="25">
        <v>581.827519</v>
      </c>
      <c r="L62" s="24">
        <v>3343.42118</v>
      </c>
      <c r="M62" s="24">
        <v>939.838783</v>
      </c>
      <c r="N62" s="28">
        <v>4283.259963</v>
      </c>
      <c r="O62" s="27">
        <v>312.867489</v>
      </c>
      <c r="P62" s="24">
        <v>108.487103</v>
      </c>
      <c r="Q62" s="25">
        <v>421.354592</v>
      </c>
      <c r="R62" s="24">
        <v>2529.698054</v>
      </c>
      <c r="S62" s="24">
        <v>782.964942</v>
      </c>
      <c r="T62" s="28">
        <v>3312.662997</v>
      </c>
      <c r="U62" s="15">
        <f>+((K62/Q62)-1)*100</f>
        <v>38.08500727102555</v>
      </c>
      <c r="V62" s="20">
        <f t="shared" si="0"/>
        <v>29.299598748166922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188</v>
      </c>
      <c r="E63" s="23" t="s">
        <v>189</v>
      </c>
      <c r="F63" s="23" t="s">
        <v>24</v>
      </c>
      <c r="G63" s="23" t="s">
        <v>106</v>
      </c>
      <c r="H63" s="26" t="s">
        <v>139</v>
      </c>
      <c r="I63" s="27">
        <v>0</v>
      </c>
      <c r="J63" s="24">
        <v>0</v>
      </c>
      <c r="K63" s="25">
        <v>0</v>
      </c>
      <c r="L63" s="24">
        <v>41.18</v>
      </c>
      <c r="M63" s="24">
        <v>3.45</v>
      </c>
      <c r="N63" s="28">
        <v>44.63</v>
      </c>
      <c r="O63" s="27">
        <v>28.98</v>
      </c>
      <c r="P63" s="24">
        <v>0</v>
      </c>
      <c r="Q63" s="25">
        <v>28.98</v>
      </c>
      <c r="R63" s="24">
        <v>28.98</v>
      </c>
      <c r="S63" s="24">
        <v>0</v>
      </c>
      <c r="T63" s="28">
        <v>28.98</v>
      </c>
      <c r="U63" s="14" t="s">
        <v>18</v>
      </c>
      <c r="V63" s="20">
        <f t="shared" si="0"/>
        <v>54.002760524499664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147</v>
      </c>
      <c r="E64" s="23" t="s">
        <v>148</v>
      </c>
      <c r="F64" s="23" t="s">
        <v>24</v>
      </c>
      <c r="G64" s="23" t="s">
        <v>25</v>
      </c>
      <c r="H64" s="26" t="s">
        <v>26</v>
      </c>
      <c r="I64" s="27">
        <v>39.0348</v>
      </c>
      <c r="J64" s="24">
        <v>1.1008</v>
      </c>
      <c r="K64" s="25">
        <v>40.1356</v>
      </c>
      <c r="L64" s="24">
        <v>420.623635</v>
      </c>
      <c r="M64" s="24">
        <v>18.769774</v>
      </c>
      <c r="N64" s="28">
        <v>439.393409</v>
      </c>
      <c r="O64" s="27">
        <v>129.4014</v>
      </c>
      <c r="P64" s="24">
        <v>6.501454</v>
      </c>
      <c r="Q64" s="25">
        <v>135.902854</v>
      </c>
      <c r="R64" s="24">
        <v>890.478906</v>
      </c>
      <c r="S64" s="24">
        <v>48.63126</v>
      </c>
      <c r="T64" s="28">
        <v>939.110166</v>
      </c>
      <c r="U64" s="15">
        <f>+((K64/Q64)-1)*100</f>
        <v>-70.46743403931752</v>
      </c>
      <c r="V64" s="20">
        <f t="shared" si="0"/>
        <v>-53.21172904862368</v>
      </c>
    </row>
    <row r="65" spans="1:22" ht="15">
      <c r="A65" s="22" t="s">
        <v>9</v>
      </c>
      <c r="B65" s="23" t="s">
        <v>20</v>
      </c>
      <c r="C65" s="23" t="s">
        <v>21</v>
      </c>
      <c r="D65" s="23" t="s">
        <v>220</v>
      </c>
      <c r="E65" s="23" t="s">
        <v>149</v>
      </c>
      <c r="F65" s="23" t="s">
        <v>24</v>
      </c>
      <c r="G65" s="23" t="s">
        <v>122</v>
      </c>
      <c r="H65" s="26" t="s">
        <v>123</v>
      </c>
      <c r="I65" s="27">
        <v>0</v>
      </c>
      <c r="J65" s="24">
        <v>0</v>
      </c>
      <c r="K65" s="25">
        <v>0</v>
      </c>
      <c r="L65" s="24">
        <v>487.411651</v>
      </c>
      <c r="M65" s="24">
        <v>0</v>
      </c>
      <c r="N65" s="28">
        <v>487.411651</v>
      </c>
      <c r="O65" s="27">
        <v>0</v>
      </c>
      <c r="P65" s="24">
        <v>0</v>
      </c>
      <c r="Q65" s="25">
        <v>0</v>
      </c>
      <c r="R65" s="24">
        <v>1759.819536</v>
      </c>
      <c r="S65" s="24">
        <v>70.78018</v>
      </c>
      <c r="T65" s="28">
        <v>1830.599716</v>
      </c>
      <c r="U65" s="14" t="s">
        <v>18</v>
      </c>
      <c r="V65" s="20">
        <f t="shared" si="0"/>
        <v>-73.3742091873022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199</v>
      </c>
      <c r="E66" s="23" t="s">
        <v>25</v>
      </c>
      <c r="F66" s="23" t="s">
        <v>24</v>
      </c>
      <c r="G66" s="23" t="s">
        <v>25</v>
      </c>
      <c r="H66" s="26" t="s">
        <v>200</v>
      </c>
      <c r="I66" s="27">
        <v>0</v>
      </c>
      <c r="J66" s="24">
        <v>0</v>
      </c>
      <c r="K66" s="25">
        <v>0</v>
      </c>
      <c r="L66" s="24">
        <v>140.4</v>
      </c>
      <c r="M66" s="24">
        <v>0</v>
      </c>
      <c r="N66" s="28">
        <v>140.4</v>
      </c>
      <c r="O66" s="27">
        <v>0</v>
      </c>
      <c r="P66" s="24">
        <v>0</v>
      </c>
      <c r="Q66" s="25">
        <v>0</v>
      </c>
      <c r="R66" s="24">
        <v>76.9545</v>
      </c>
      <c r="S66" s="24">
        <v>0</v>
      </c>
      <c r="T66" s="28">
        <v>76.9545</v>
      </c>
      <c r="U66" s="14" t="s">
        <v>18</v>
      </c>
      <c r="V66" s="20">
        <f t="shared" si="0"/>
        <v>82.44547102508626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150</v>
      </c>
      <c r="E67" s="23" t="s">
        <v>151</v>
      </c>
      <c r="F67" s="23" t="s">
        <v>24</v>
      </c>
      <c r="G67" s="23" t="s">
        <v>62</v>
      </c>
      <c r="H67" s="26" t="s">
        <v>152</v>
      </c>
      <c r="I67" s="27">
        <v>76.443332</v>
      </c>
      <c r="J67" s="24">
        <v>40.204575</v>
      </c>
      <c r="K67" s="25">
        <v>116.647907</v>
      </c>
      <c r="L67" s="24">
        <v>681.069037</v>
      </c>
      <c r="M67" s="24">
        <v>341.323159</v>
      </c>
      <c r="N67" s="28">
        <v>1022.392196</v>
      </c>
      <c r="O67" s="27">
        <v>42.340056</v>
      </c>
      <c r="P67" s="24">
        <v>33.311766</v>
      </c>
      <c r="Q67" s="25">
        <v>75.651822</v>
      </c>
      <c r="R67" s="24">
        <v>254.889</v>
      </c>
      <c r="S67" s="24">
        <v>245.931852</v>
      </c>
      <c r="T67" s="28">
        <v>500.820852</v>
      </c>
      <c r="U67" s="15">
        <f>+((K67/Q67)-1)*100</f>
        <v>54.19047937801156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153</v>
      </c>
      <c r="E68" s="23" t="s">
        <v>154</v>
      </c>
      <c r="F68" s="23" t="s">
        <v>39</v>
      </c>
      <c r="G68" s="23" t="s">
        <v>40</v>
      </c>
      <c r="H68" s="26" t="s">
        <v>41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0</v>
      </c>
      <c r="P68" s="24">
        <v>0</v>
      </c>
      <c r="Q68" s="25">
        <v>0</v>
      </c>
      <c r="R68" s="24">
        <v>8.475574</v>
      </c>
      <c r="S68" s="24">
        <v>21.914266</v>
      </c>
      <c r="T68" s="28">
        <v>30.38984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155</v>
      </c>
      <c r="E69" s="23" t="s">
        <v>156</v>
      </c>
      <c r="F69" s="23" t="s">
        <v>45</v>
      </c>
      <c r="G69" s="23" t="s">
        <v>45</v>
      </c>
      <c r="H69" s="26" t="s">
        <v>133</v>
      </c>
      <c r="I69" s="27">
        <v>717.380401</v>
      </c>
      <c r="J69" s="24">
        <v>177.273547</v>
      </c>
      <c r="K69" s="25">
        <v>894.653948</v>
      </c>
      <c r="L69" s="24">
        <v>5813.111992</v>
      </c>
      <c r="M69" s="24">
        <v>1420.02773</v>
      </c>
      <c r="N69" s="28">
        <v>7233.139722</v>
      </c>
      <c r="O69" s="27">
        <v>520.732794</v>
      </c>
      <c r="P69" s="24">
        <v>151.816412</v>
      </c>
      <c r="Q69" s="25">
        <v>672.549206</v>
      </c>
      <c r="R69" s="24">
        <v>5026.864293</v>
      </c>
      <c r="S69" s="24">
        <v>1386.626063</v>
      </c>
      <c r="T69" s="28">
        <v>6413.490356</v>
      </c>
      <c r="U69" s="15">
        <f>+((K69/Q69)-1)*100</f>
        <v>33.02431108661512</v>
      </c>
      <c r="V69" s="20">
        <f t="shared" si="0"/>
        <v>12.780082614971032</v>
      </c>
    </row>
    <row r="70" spans="1:22" ht="15">
      <c r="A70" s="22" t="s">
        <v>9</v>
      </c>
      <c r="B70" s="23" t="s">
        <v>20</v>
      </c>
      <c r="C70" s="23" t="s">
        <v>21</v>
      </c>
      <c r="D70" s="23" t="s">
        <v>210</v>
      </c>
      <c r="E70" s="23" t="s">
        <v>211</v>
      </c>
      <c r="F70" s="23" t="s">
        <v>54</v>
      </c>
      <c r="G70" s="23" t="s">
        <v>55</v>
      </c>
      <c r="H70" s="26" t="s">
        <v>212</v>
      </c>
      <c r="I70" s="27">
        <v>0</v>
      </c>
      <c r="J70" s="24">
        <v>0</v>
      </c>
      <c r="K70" s="25">
        <v>0</v>
      </c>
      <c r="L70" s="24">
        <v>0</v>
      </c>
      <c r="M70" s="24">
        <v>0</v>
      </c>
      <c r="N70" s="28">
        <v>0</v>
      </c>
      <c r="O70" s="27">
        <v>0</v>
      </c>
      <c r="P70" s="24">
        <v>0.816</v>
      </c>
      <c r="Q70" s="25">
        <v>0.816</v>
      </c>
      <c r="R70" s="24">
        <v>0</v>
      </c>
      <c r="S70" s="24">
        <v>1.4727</v>
      </c>
      <c r="T70" s="28">
        <v>1.4727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232</v>
      </c>
      <c r="E71" s="23" t="s">
        <v>233</v>
      </c>
      <c r="F71" s="23" t="s">
        <v>45</v>
      </c>
      <c r="G71" s="23" t="s">
        <v>45</v>
      </c>
      <c r="H71" s="26" t="s">
        <v>234</v>
      </c>
      <c r="I71" s="27">
        <v>0</v>
      </c>
      <c r="J71" s="24">
        <v>0</v>
      </c>
      <c r="K71" s="25">
        <v>0</v>
      </c>
      <c r="L71" s="24">
        <v>37.05</v>
      </c>
      <c r="M71" s="24">
        <v>0</v>
      </c>
      <c r="N71" s="28">
        <v>37.05</v>
      </c>
      <c r="O71" s="27">
        <v>0</v>
      </c>
      <c r="P71" s="24">
        <v>0</v>
      </c>
      <c r="Q71" s="25">
        <v>0</v>
      </c>
      <c r="R71" s="24">
        <v>0</v>
      </c>
      <c r="S71" s="24">
        <v>0</v>
      </c>
      <c r="T71" s="28">
        <v>0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21</v>
      </c>
      <c r="D72" s="23" t="s">
        <v>157</v>
      </c>
      <c r="E72" s="23" t="s">
        <v>158</v>
      </c>
      <c r="F72" s="23" t="s">
        <v>32</v>
      </c>
      <c r="G72" s="23" t="s">
        <v>32</v>
      </c>
      <c r="H72" s="26" t="s">
        <v>159</v>
      </c>
      <c r="I72" s="27">
        <v>0</v>
      </c>
      <c r="J72" s="24">
        <v>0</v>
      </c>
      <c r="K72" s="25">
        <v>0</v>
      </c>
      <c r="L72" s="24">
        <v>387.804091</v>
      </c>
      <c r="M72" s="24">
        <v>6.513311</v>
      </c>
      <c r="N72" s="28">
        <v>394.317402</v>
      </c>
      <c r="O72" s="27">
        <v>34.552052</v>
      </c>
      <c r="P72" s="24">
        <v>0.84855</v>
      </c>
      <c r="Q72" s="25">
        <v>35.400602</v>
      </c>
      <c r="R72" s="24">
        <v>385.974602</v>
      </c>
      <c r="S72" s="24">
        <v>10.427499</v>
      </c>
      <c r="T72" s="28">
        <v>396.402101</v>
      </c>
      <c r="U72" s="14" t="s">
        <v>18</v>
      </c>
      <c r="V72" s="20">
        <f t="shared" si="0"/>
        <v>-0.5259051338882825</v>
      </c>
    </row>
    <row r="73" spans="1:22" ht="15">
      <c r="A73" s="22" t="s">
        <v>9</v>
      </c>
      <c r="B73" s="23" t="s">
        <v>20</v>
      </c>
      <c r="C73" s="23" t="s">
        <v>21</v>
      </c>
      <c r="D73" s="23" t="s">
        <v>160</v>
      </c>
      <c r="E73" s="23" t="s">
        <v>161</v>
      </c>
      <c r="F73" s="23" t="s">
        <v>39</v>
      </c>
      <c r="G73" s="23" t="s">
        <v>162</v>
      </c>
      <c r="H73" s="26" t="s">
        <v>162</v>
      </c>
      <c r="I73" s="27">
        <v>0</v>
      </c>
      <c r="J73" s="24">
        <v>0</v>
      </c>
      <c r="K73" s="25">
        <v>0</v>
      </c>
      <c r="L73" s="24">
        <v>0</v>
      </c>
      <c r="M73" s="24">
        <v>0</v>
      </c>
      <c r="N73" s="28">
        <v>0</v>
      </c>
      <c r="O73" s="27">
        <v>7</v>
      </c>
      <c r="P73" s="24">
        <v>0</v>
      </c>
      <c r="Q73" s="25">
        <v>7</v>
      </c>
      <c r="R73" s="24">
        <v>78.44</v>
      </c>
      <c r="S73" s="24">
        <v>0</v>
      </c>
      <c r="T73" s="28">
        <v>78.44</v>
      </c>
      <c r="U73" s="14" t="s">
        <v>18</v>
      </c>
      <c r="V73" s="19" t="s">
        <v>18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163</v>
      </c>
      <c r="E74" s="23" t="s">
        <v>164</v>
      </c>
      <c r="F74" s="23" t="s">
        <v>54</v>
      </c>
      <c r="G74" s="23" t="s">
        <v>55</v>
      </c>
      <c r="H74" s="26" t="s">
        <v>70</v>
      </c>
      <c r="I74" s="27">
        <v>126.020092</v>
      </c>
      <c r="J74" s="24">
        <v>40.34387</v>
      </c>
      <c r="K74" s="25">
        <v>166.363962</v>
      </c>
      <c r="L74" s="24">
        <v>1339.308605</v>
      </c>
      <c r="M74" s="24">
        <v>405.15321</v>
      </c>
      <c r="N74" s="28">
        <v>1744.461816</v>
      </c>
      <c r="O74" s="27">
        <v>184.335848</v>
      </c>
      <c r="P74" s="24">
        <v>45.020534</v>
      </c>
      <c r="Q74" s="25">
        <v>229.356382</v>
      </c>
      <c r="R74" s="24">
        <v>1236.567957</v>
      </c>
      <c r="S74" s="24">
        <v>339.136526</v>
      </c>
      <c r="T74" s="28">
        <v>1575.704484</v>
      </c>
      <c r="U74" s="15">
        <f>+((K74/Q74)-1)*100</f>
        <v>-27.464864701257806</v>
      </c>
      <c r="V74" s="20">
        <f t="shared" si="0"/>
        <v>10.709960764444947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165</v>
      </c>
      <c r="E75" s="23" t="s">
        <v>166</v>
      </c>
      <c r="F75" s="23" t="s">
        <v>39</v>
      </c>
      <c r="G75" s="23" t="s">
        <v>102</v>
      </c>
      <c r="H75" s="26" t="s">
        <v>103</v>
      </c>
      <c r="I75" s="27">
        <v>1078.009636</v>
      </c>
      <c r="J75" s="24">
        <v>21.124862</v>
      </c>
      <c r="K75" s="25">
        <v>1099.134497</v>
      </c>
      <c r="L75" s="24">
        <v>15872.782694</v>
      </c>
      <c r="M75" s="24">
        <v>435.939019</v>
      </c>
      <c r="N75" s="28">
        <v>16308.721713</v>
      </c>
      <c r="O75" s="27">
        <v>1296.839138</v>
      </c>
      <c r="P75" s="24">
        <v>95.190367</v>
      </c>
      <c r="Q75" s="25">
        <v>1392.029506</v>
      </c>
      <c r="R75" s="24">
        <v>17257.71296</v>
      </c>
      <c r="S75" s="24">
        <v>639.361177</v>
      </c>
      <c r="T75" s="28">
        <v>17897.074137</v>
      </c>
      <c r="U75" s="15">
        <f>+((K75/Q75)-1)*100</f>
        <v>-21.040862118047666</v>
      </c>
      <c r="V75" s="20">
        <f t="shared" si="0"/>
        <v>-8.874927889560869</v>
      </c>
    </row>
    <row r="76" spans="1:22" ht="15">
      <c r="A76" s="22" t="s">
        <v>9</v>
      </c>
      <c r="B76" s="23" t="s">
        <v>20</v>
      </c>
      <c r="C76" s="23" t="s">
        <v>21</v>
      </c>
      <c r="D76" s="23" t="s">
        <v>208</v>
      </c>
      <c r="E76" s="23" t="s">
        <v>139</v>
      </c>
      <c r="F76" s="23" t="s">
        <v>24</v>
      </c>
      <c r="G76" s="23" t="s">
        <v>106</v>
      </c>
      <c r="H76" s="26" t="s">
        <v>139</v>
      </c>
      <c r="I76" s="27">
        <v>0</v>
      </c>
      <c r="J76" s="24">
        <v>7.7</v>
      </c>
      <c r="K76" s="25">
        <v>7.7</v>
      </c>
      <c r="L76" s="24">
        <v>0</v>
      </c>
      <c r="M76" s="24">
        <v>41.074</v>
      </c>
      <c r="N76" s="28">
        <v>41.074</v>
      </c>
      <c r="O76" s="27">
        <v>0</v>
      </c>
      <c r="P76" s="24">
        <v>6.1105</v>
      </c>
      <c r="Q76" s="25">
        <v>6.1105</v>
      </c>
      <c r="R76" s="24">
        <v>0</v>
      </c>
      <c r="S76" s="24">
        <v>38.160238</v>
      </c>
      <c r="T76" s="28">
        <v>38.160238</v>
      </c>
      <c r="U76" s="15">
        <f aca="true" t="shared" si="2" ref="U76:U84">+((K76/Q76)-1)*100</f>
        <v>26.01260126012601</v>
      </c>
      <c r="V76" s="20">
        <f aca="true" t="shared" si="3" ref="V76:V85">+((N76/T76)-1)*100</f>
        <v>7.635597031653729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167</v>
      </c>
      <c r="E77" s="23" t="s">
        <v>168</v>
      </c>
      <c r="F77" s="23" t="s">
        <v>45</v>
      </c>
      <c r="G77" s="23" t="s">
        <v>45</v>
      </c>
      <c r="H77" s="26" t="s">
        <v>169</v>
      </c>
      <c r="I77" s="27">
        <v>1375.0254</v>
      </c>
      <c r="J77" s="24">
        <v>392.8436</v>
      </c>
      <c r="K77" s="25">
        <v>1767.869</v>
      </c>
      <c r="L77" s="24">
        <v>13925.5708</v>
      </c>
      <c r="M77" s="24">
        <v>3156.7175</v>
      </c>
      <c r="N77" s="28">
        <v>17082.2883</v>
      </c>
      <c r="O77" s="27">
        <v>0</v>
      </c>
      <c r="P77" s="24">
        <v>0</v>
      </c>
      <c r="Q77" s="25">
        <v>0</v>
      </c>
      <c r="R77" s="24">
        <v>208.2794</v>
      </c>
      <c r="S77" s="24">
        <v>825.0238</v>
      </c>
      <c r="T77" s="28">
        <v>1033.3032</v>
      </c>
      <c r="U77" s="14" t="s">
        <v>18</v>
      </c>
      <c r="V77" s="19" t="s">
        <v>18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170</v>
      </c>
      <c r="E78" s="23" t="s">
        <v>171</v>
      </c>
      <c r="F78" s="23" t="s">
        <v>39</v>
      </c>
      <c r="G78" s="23" t="s">
        <v>146</v>
      </c>
      <c r="H78" s="26" t="s">
        <v>172</v>
      </c>
      <c r="I78" s="27">
        <v>1153.446</v>
      </c>
      <c r="J78" s="24">
        <v>32.2023</v>
      </c>
      <c r="K78" s="25">
        <v>1185.6483</v>
      </c>
      <c r="L78" s="24">
        <v>12559.786445</v>
      </c>
      <c r="M78" s="24">
        <v>367.128909</v>
      </c>
      <c r="N78" s="28">
        <v>12926.915354</v>
      </c>
      <c r="O78" s="27">
        <v>1074.5326</v>
      </c>
      <c r="P78" s="24">
        <v>37.1219</v>
      </c>
      <c r="Q78" s="25">
        <v>1111.6545</v>
      </c>
      <c r="R78" s="24">
        <v>8776.5394</v>
      </c>
      <c r="S78" s="24">
        <v>322.9351</v>
      </c>
      <c r="T78" s="28">
        <v>9099.4745</v>
      </c>
      <c r="U78" s="15">
        <f t="shared" si="2"/>
        <v>6.65618679184945</v>
      </c>
      <c r="V78" s="20">
        <f t="shared" si="3"/>
        <v>42.06221858196317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173</v>
      </c>
      <c r="E79" s="23" t="s">
        <v>143</v>
      </c>
      <c r="F79" s="23" t="s">
        <v>54</v>
      </c>
      <c r="G79" s="23" t="s">
        <v>55</v>
      </c>
      <c r="H79" s="26" t="s">
        <v>55</v>
      </c>
      <c r="I79" s="27">
        <v>921.664896</v>
      </c>
      <c r="J79" s="24">
        <v>84.015593</v>
      </c>
      <c r="K79" s="25">
        <v>1005.68049</v>
      </c>
      <c r="L79" s="24">
        <v>8778.256933</v>
      </c>
      <c r="M79" s="24">
        <v>744.892529</v>
      </c>
      <c r="N79" s="28">
        <v>9523.149462</v>
      </c>
      <c r="O79" s="27">
        <v>743.759228</v>
      </c>
      <c r="P79" s="24">
        <v>74.917142</v>
      </c>
      <c r="Q79" s="25">
        <v>818.67637</v>
      </c>
      <c r="R79" s="24">
        <v>7464.929975</v>
      </c>
      <c r="S79" s="24">
        <v>723.389888</v>
      </c>
      <c r="T79" s="28">
        <v>8188.319863</v>
      </c>
      <c r="U79" s="15">
        <f t="shared" si="2"/>
        <v>22.842252061092204</v>
      </c>
      <c r="V79" s="20">
        <f t="shared" si="3"/>
        <v>16.30162989884656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173</v>
      </c>
      <c r="E80" s="23" t="s">
        <v>214</v>
      </c>
      <c r="F80" s="23" t="s">
        <v>54</v>
      </c>
      <c r="G80" s="23" t="s">
        <v>55</v>
      </c>
      <c r="H80" s="26" t="s">
        <v>176</v>
      </c>
      <c r="I80" s="27">
        <v>638.861683</v>
      </c>
      <c r="J80" s="24">
        <v>31.94568</v>
      </c>
      <c r="K80" s="25">
        <v>670.807363</v>
      </c>
      <c r="L80" s="24">
        <v>3664.429051</v>
      </c>
      <c r="M80" s="24">
        <v>226.557714</v>
      </c>
      <c r="N80" s="28">
        <v>3890.986765</v>
      </c>
      <c r="O80" s="27">
        <v>0</v>
      </c>
      <c r="P80" s="24">
        <v>0</v>
      </c>
      <c r="Q80" s="25">
        <v>0</v>
      </c>
      <c r="R80" s="24">
        <v>0</v>
      </c>
      <c r="S80" s="24">
        <v>0</v>
      </c>
      <c r="T80" s="28">
        <v>0</v>
      </c>
      <c r="U80" s="14" t="s">
        <v>18</v>
      </c>
      <c r="V80" s="19" t="s">
        <v>18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173</v>
      </c>
      <c r="E81" s="23" t="s">
        <v>213</v>
      </c>
      <c r="F81" s="23" t="s">
        <v>54</v>
      </c>
      <c r="G81" s="23" t="s">
        <v>55</v>
      </c>
      <c r="H81" s="26" t="s">
        <v>70</v>
      </c>
      <c r="I81" s="27">
        <v>589.814668</v>
      </c>
      <c r="J81" s="24">
        <v>31.728347</v>
      </c>
      <c r="K81" s="25">
        <v>621.543015</v>
      </c>
      <c r="L81" s="24">
        <v>3255.888734</v>
      </c>
      <c r="M81" s="24">
        <v>169.918562</v>
      </c>
      <c r="N81" s="28">
        <v>3425.807296</v>
      </c>
      <c r="O81" s="27">
        <v>0</v>
      </c>
      <c r="P81" s="24">
        <v>0</v>
      </c>
      <c r="Q81" s="25">
        <v>0</v>
      </c>
      <c r="R81" s="24">
        <v>0</v>
      </c>
      <c r="S81" s="24">
        <v>0</v>
      </c>
      <c r="T81" s="28">
        <v>0</v>
      </c>
      <c r="U81" s="14" t="s">
        <v>18</v>
      </c>
      <c r="V81" s="19" t="s">
        <v>18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173</v>
      </c>
      <c r="E82" s="23" t="s">
        <v>175</v>
      </c>
      <c r="F82" s="23" t="s">
        <v>54</v>
      </c>
      <c r="G82" s="23" t="s">
        <v>55</v>
      </c>
      <c r="H82" s="26" t="s">
        <v>55</v>
      </c>
      <c r="I82" s="27">
        <v>0</v>
      </c>
      <c r="J82" s="24">
        <v>0</v>
      </c>
      <c r="K82" s="25">
        <v>0</v>
      </c>
      <c r="L82" s="24">
        <v>1950.793997</v>
      </c>
      <c r="M82" s="24">
        <v>147.204289</v>
      </c>
      <c r="N82" s="28">
        <v>2097.998286</v>
      </c>
      <c r="O82" s="27">
        <v>301.551301</v>
      </c>
      <c r="P82" s="24">
        <v>21.108426</v>
      </c>
      <c r="Q82" s="25">
        <v>322.659727</v>
      </c>
      <c r="R82" s="24">
        <v>3176.805868</v>
      </c>
      <c r="S82" s="24">
        <v>297.789119</v>
      </c>
      <c r="T82" s="28">
        <v>3474.594987</v>
      </c>
      <c r="U82" s="14" t="s">
        <v>18</v>
      </c>
      <c r="V82" s="20">
        <f t="shared" si="3"/>
        <v>-39.618911158004266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173</v>
      </c>
      <c r="E83" s="23" t="s">
        <v>177</v>
      </c>
      <c r="F83" s="23" t="s">
        <v>54</v>
      </c>
      <c r="G83" s="23" t="s">
        <v>55</v>
      </c>
      <c r="H83" s="26" t="s">
        <v>55</v>
      </c>
      <c r="I83" s="27">
        <v>275.324453</v>
      </c>
      <c r="J83" s="24">
        <v>39.423271</v>
      </c>
      <c r="K83" s="25">
        <v>314.747724</v>
      </c>
      <c r="L83" s="24">
        <v>1792.628121</v>
      </c>
      <c r="M83" s="24">
        <v>265.94995</v>
      </c>
      <c r="N83" s="28">
        <v>2058.578071</v>
      </c>
      <c r="O83" s="27">
        <v>193.895153</v>
      </c>
      <c r="P83" s="24">
        <v>17.030113</v>
      </c>
      <c r="Q83" s="25">
        <v>210.925266</v>
      </c>
      <c r="R83" s="24">
        <v>1406.358454</v>
      </c>
      <c r="S83" s="24">
        <v>186.08447</v>
      </c>
      <c r="T83" s="28">
        <v>1592.442925</v>
      </c>
      <c r="U83" s="15">
        <f t="shared" si="2"/>
        <v>49.22239045558441</v>
      </c>
      <c r="V83" s="20">
        <f t="shared" si="3"/>
        <v>29.271701904167145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173</v>
      </c>
      <c r="E84" s="23" t="s">
        <v>174</v>
      </c>
      <c r="F84" s="23" t="s">
        <v>54</v>
      </c>
      <c r="G84" s="23" t="s">
        <v>55</v>
      </c>
      <c r="H84" s="26" t="s">
        <v>70</v>
      </c>
      <c r="I84" s="27">
        <v>1.638362</v>
      </c>
      <c r="J84" s="24">
        <v>0.088619</v>
      </c>
      <c r="K84" s="25">
        <v>1.726981</v>
      </c>
      <c r="L84" s="24">
        <v>544.804823</v>
      </c>
      <c r="M84" s="24">
        <v>30.70305</v>
      </c>
      <c r="N84" s="28">
        <v>575.507873</v>
      </c>
      <c r="O84" s="27">
        <v>447.772383</v>
      </c>
      <c r="P84" s="24">
        <v>24.355662</v>
      </c>
      <c r="Q84" s="25">
        <v>472.128046</v>
      </c>
      <c r="R84" s="24">
        <v>4755.591117</v>
      </c>
      <c r="S84" s="24">
        <v>253.446704</v>
      </c>
      <c r="T84" s="28">
        <v>5009.03782</v>
      </c>
      <c r="U84" s="15">
        <f t="shared" si="2"/>
        <v>-99.63421342692274</v>
      </c>
      <c r="V84" s="20">
        <f t="shared" si="3"/>
        <v>-88.51061034711853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173</v>
      </c>
      <c r="E85" s="23" t="s">
        <v>178</v>
      </c>
      <c r="F85" s="23" t="s">
        <v>54</v>
      </c>
      <c r="G85" s="23" t="s">
        <v>55</v>
      </c>
      <c r="H85" s="26" t="s">
        <v>176</v>
      </c>
      <c r="I85" s="27">
        <v>0</v>
      </c>
      <c r="J85" s="24">
        <v>0</v>
      </c>
      <c r="K85" s="25">
        <v>0</v>
      </c>
      <c r="L85" s="24">
        <v>328.03232</v>
      </c>
      <c r="M85" s="24">
        <v>21.746625</v>
      </c>
      <c r="N85" s="28">
        <v>349.778945</v>
      </c>
      <c r="O85" s="27">
        <v>152.167327</v>
      </c>
      <c r="P85" s="24">
        <v>10.63754</v>
      </c>
      <c r="Q85" s="25">
        <v>162.804867</v>
      </c>
      <c r="R85" s="24">
        <v>1212.901034</v>
      </c>
      <c r="S85" s="24">
        <v>92.129104</v>
      </c>
      <c r="T85" s="28">
        <v>1305.030138</v>
      </c>
      <c r="U85" s="14" t="s">
        <v>18</v>
      </c>
      <c r="V85" s="20">
        <f t="shared" si="3"/>
        <v>-73.19763468941436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173</v>
      </c>
      <c r="E86" s="23" t="s">
        <v>206</v>
      </c>
      <c r="F86" s="23" t="s">
        <v>54</v>
      </c>
      <c r="G86" s="23" t="s">
        <v>55</v>
      </c>
      <c r="H86" s="26" t="s">
        <v>55</v>
      </c>
      <c r="I86" s="27">
        <v>0</v>
      </c>
      <c r="J86" s="24">
        <v>0</v>
      </c>
      <c r="K86" s="25">
        <v>0</v>
      </c>
      <c r="L86" s="24">
        <v>41.294602</v>
      </c>
      <c r="M86" s="24">
        <v>3.346581</v>
      </c>
      <c r="N86" s="28">
        <v>44.641182</v>
      </c>
      <c r="O86" s="27">
        <v>0</v>
      </c>
      <c r="P86" s="24">
        <v>0</v>
      </c>
      <c r="Q86" s="25">
        <v>0</v>
      </c>
      <c r="R86" s="24">
        <v>0</v>
      </c>
      <c r="S86" s="24">
        <v>0</v>
      </c>
      <c r="T86" s="28">
        <v>0</v>
      </c>
      <c r="U86" s="14" t="s">
        <v>18</v>
      </c>
      <c r="V86" s="19" t="s">
        <v>18</v>
      </c>
    </row>
    <row r="87" spans="1:22" ht="15">
      <c r="A87" s="22" t="s">
        <v>9</v>
      </c>
      <c r="B87" s="23" t="s">
        <v>20</v>
      </c>
      <c r="C87" s="23" t="s">
        <v>27</v>
      </c>
      <c r="D87" s="23" t="s">
        <v>173</v>
      </c>
      <c r="E87" s="23" t="s">
        <v>235</v>
      </c>
      <c r="F87" s="23" t="s">
        <v>54</v>
      </c>
      <c r="G87" s="23" t="s">
        <v>55</v>
      </c>
      <c r="H87" s="26" t="s">
        <v>176</v>
      </c>
      <c r="I87" s="27">
        <v>0</v>
      </c>
      <c r="J87" s="24">
        <v>0</v>
      </c>
      <c r="K87" s="25">
        <v>0</v>
      </c>
      <c r="L87" s="24">
        <v>0</v>
      </c>
      <c r="M87" s="24">
        <v>0</v>
      </c>
      <c r="N87" s="28">
        <v>0</v>
      </c>
      <c r="O87" s="27">
        <v>0</v>
      </c>
      <c r="P87" s="24">
        <v>0</v>
      </c>
      <c r="Q87" s="25">
        <v>0</v>
      </c>
      <c r="R87" s="24">
        <v>59.617644</v>
      </c>
      <c r="S87" s="24">
        <v>4.036059</v>
      </c>
      <c r="T87" s="28">
        <v>63.653703</v>
      </c>
      <c r="U87" s="14" t="s">
        <v>18</v>
      </c>
      <c r="V87" s="19" t="s">
        <v>18</v>
      </c>
    </row>
    <row r="88" spans="1:22" ht="15">
      <c r="A88" s="22" t="s">
        <v>9</v>
      </c>
      <c r="B88" s="23" t="s">
        <v>20</v>
      </c>
      <c r="C88" s="23" t="s">
        <v>27</v>
      </c>
      <c r="D88" s="23" t="s">
        <v>215</v>
      </c>
      <c r="E88" s="23" t="s">
        <v>216</v>
      </c>
      <c r="F88" s="23" t="s">
        <v>24</v>
      </c>
      <c r="G88" s="23" t="s">
        <v>217</v>
      </c>
      <c r="H88" s="26" t="s">
        <v>218</v>
      </c>
      <c r="I88" s="27">
        <v>0</v>
      </c>
      <c r="J88" s="24">
        <v>0</v>
      </c>
      <c r="K88" s="25">
        <v>0</v>
      </c>
      <c r="L88" s="24">
        <v>0</v>
      </c>
      <c r="M88" s="24">
        <v>7.35</v>
      </c>
      <c r="N88" s="28">
        <v>7.35</v>
      </c>
      <c r="O88" s="27">
        <v>0</v>
      </c>
      <c r="P88" s="24">
        <v>0</v>
      </c>
      <c r="Q88" s="25">
        <v>0</v>
      </c>
      <c r="R88" s="24">
        <v>0</v>
      </c>
      <c r="S88" s="24">
        <v>0</v>
      </c>
      <c r="T88" s="28">
        <v>0</v>
      </c>
      <c r="U88" s="14" t="s">
        <v>18</v>
      </c>
      <c r="V88" s="19" t="s">
        <v>18</v>
      </c>
    </row>
    <row r="89" spans="1:22" ht="15">
      <c r="A89" s="22" t="s">
        <v>9</v>
      </c>
      <c r="B89" s="23" t="s">
        <v>20</v>
      </c>
      <c r="C89" s="23" t="s">
        <v>27</v>
      </c>
      <c r="D89" s="23" t="s">
        <v>193</v>
      </c>
      <c r="E89" s="23" t="s">
        <v>194</v>
      </c>
      <c r="F89" s="23" t="s">
        <v>82</v>
      </c>
      <c r="G89" s="23" t="s">
        <v>195</v>
      </c>
      <c r="H89" s="26" t="s">
        <v>196</v>
      </c>
      <c r="I89" s="27">
        <v>0</v>
      </c>
      <c r="J89" s="24">
        <v>0</v>
      </c>
      <c r="K89" s="25">
        <v>0</v>
      </c>
      <c r="L89" s="24">
        <v>0</v>
      </c>
      <c r="M89" s="24">
        <v>1.189999</v>
      </c>
      <c r="N89" s="28">
        <v>1.189999</v>
      </c>
      <c r="O89" s="27">
        <v>0</v>
      </c>
      <c r="P89" s="24">
        <v>0</v>
      </c>
      <c r="Q89" s="25">
        <v>0</v>
      </c>
      <c r="R89" s="24">
        <v>0</v>
      </c>
      <c r="S89" s="24">
        <v>0</v>
      </c>
      <c r="T89" s="28">
        <v>0</v>
      </c>
      <c r="U89" s="14" t="s">
        <v>18</v>
      </c>
      <c r="V89" s="19" t="s">
        <v>18</v>
      </c>
    </row>
    <row r="90" spans="1:22" ht="15.75">
      <c r="A90" s="11"/>
      <c r="B90" s="7"/>
      <c r="C90" s="7"/>
      <c r="D90" s="7"/>
      <c r="E90" s="7"/>
      <c r="F90" s="7"/>
      <c r="G90" s="7"/>
      <c r="H90" s="10"/>
      <c r="I90" s="12"/>
      <c r="J90" s="8"/>
      <c r="K90" s="9"/>
      <c r="L90" s="8"/>
      <c r="M90" s="8"/>
      <c r="N90" s="13"/>
      <c r="O90" s="12"/>
      <c r="P90" s="8"/>
      <c r="Q90" s="9"/>
      <c r="R90" s="8"/>
      <c r="S90" s="8"/>
      <c r="T90" s="13"/>
      <c r="U90" s="16"/>
      <c r="V90" s="21"/>
    </row>
    <row r="91" spans="1:22" s="5" customFormat="1" ht="20.25" customHeight="1" thickBot="1">
      <c r="A91" s="47" t="s">
        <v>9</v>
      </c>
      <c r="B91" s="48"/>
      <c r="C91" s="48"/>
      <c r="D91" s="48"/>
      <c r="E91" s="48"/>
      <c r="F91" s="48"/>
      <c r="G91" s="48"/>
      <c r="H91" s="49"/>
      <c r="I91" s="35">
        <f aca="true" t="shared" si="4" ref="I91:T91">SUM(I6:I89)</f>
        <v>21848.096284000003</v>
      </c>
      <c r="J91" s="36">
        <f t="shared" si="4"/>
        <v>4330.8150049999995</v>
      </c>
      <c r="K91" s="36">
        <f t="shared" si="4"/>
        <v>26178.911285999995</v>
      </c>
      <c r="L91" s="36">
        <f t="shared" si="4"/>
        <v>218164.195889</v>
      </c>
      <c r="M91" s="36">
        <f t="shared" si="4"/>
        <v>39100.05255099999</v>
      </c>
      <c r="N91" s="37">
        <f t="shared" si="4"/>
        <v>257264.2484399999</v>
      </c>
      <c r="O91" s="35">
        <f t="shared" si="4"/>
        <v>19674.698956999997</v>
      </c>
      <c r="P91" s="36">
        <f t="shared" si="4"/>
        <v>3987.9375629999995</v>
      </c>
      <c r="Q91" s="36">
        <f t="shared" si="4"/>
        <v>23662.636522</v>
      </c>
      <c r="R91" s="36">
        <f t="shared" si="4"/>
        <v>192150.76275700002</v>
      </c>
      <c r="S91" s="36">
        <f t="shared" si="4"/>
        <v>32975.718722</v>
      </c>
      <c r="T91" s="37">
        <f t="shared" si="4"/>
        <v>225126.48148000002</v>
      </c>
      <c r="U91" s="38">
        <f>+((K91/Q91)-1)*100</f>
        <v>10.633957723436783</v>
      </c>
      <c r="V91" s="39">
        <f>+((N91/T91)-1)*100</f>
        <v>14.27542719484778</v>
      </c>
    </row>
    <row r="92" spans="1:22" ht="21" customHeight="1">
      <c r="A92" s="11"/>
      <c r="B92" s="7"/>
      <c r="C92" s="7"/>
      <c r="D92" s="7"/>
      <c r="E92" s="7"/>
      <c r="F92" s="7"/>
      <c r="G92" s="7"/>
      <c r="H92" s="10"/>
      <c r="I92" s="12"/>
      <c r="J92" s="8"/>
      <c r="K92" s="9"/>
      <c r="L92" s="8"/>
      <c r="M92" s="8"/>
      <c r="N92" s="13"/>
      <c r="O92" s="12"/>
      <c r="P92" s="8"/>
      <c r="Q92" s="9"/>
      <c r="R92" s="8"/>
      <c r="S92" s="8"/>
      <c r="T92" s="13"/>
      <c r="U92" s="16"/>
      <c r="V92" s="21"/>
    </row>
    <row r="93" spans="1:22" ht="15">
      <c r="A93" s="22" t="s">
        <v>201</v>
      </c>
      <c r="B93" s="23"/>
      <c r="C93" s="23" t="s">
        <v>27</v>
      </c>
      <c r="D93" s="23" t="s">
        <v>202</v>
      </c>
      <c r="E93" s="23" t="s">
        <v>203</v>
      </c>
      <c r="F93" s="23" t="s">
        <v>54</v>
      </c>
      <c r="G93" s="23" t="s">
        <v>55</v>
      </c>
      <c r="H93" s="26" t="s">
        <v>204</v>
      </c>
      <c r="I93" s="27">
        <v>0</v>
      </c>
      <c r="J93" s="24">
        <v>0</v>
      </c>
      <c r="K93" s="25">
        <v>0</v>
      </c>
      <c r="L93" s="24">
        <v>1494.205065</v>
      </c>
      <c r="M93" s="24">
        <v>0</v>
      </c>
      <c r="N93" s="28">
        <v>1494.205065</v>
      </c>
      <c r="O93" s="27">
        <v>0</v>
      </c>
      <c r="P93" s="24">
        <v>0</v>
      </c>
      <c r="Q93" s="25">
        <v>0</v>
      </c>
      <c r="R93" s="24">
        <v>0</v>
      </c>
      <c r="S93" s="24">
        <v>0</v>
      </c>
      <c r="T93" s="28">
        <v>0</v>
      </c>
      <c r="U93" s="14" t="s">
        <v>18</v>
      </c>
      <c r="V93" s="19" t="s">
        <v>18</v>
      </c>
    </row>
    <row r="94" spans="1:22" ht="21" customHeight="1">
      <c r="A94" s="11"/>
      <c r="B94" s="7"/>
      <c r="C94" s="7"/>
      <c r="D94" s="7"/>
      <c r="E94" s="7"/>
      <c r="F94" s="7"/>
      <c r="G94" s="7"/>
      <c r="H94" s="10"/>
      <c r="I94" s="12"/>
      <c r="J94" s="8"/>
      <c r="K94" s="9"/>
      <c r="L94" s="8"/>
      <c r="M94" s="8"/>
      <c r="N94" s="13"/>
      <c r="O94" s="12"/>
      <c r="P94" s="8"/>
      <c r="Q94" s="9"/>
      <c r="R94" s="8"/>
      <c r="S94" s="8"/>
      <c r="T94" s="13"/>
      <c r="U94" s="16"/>
      <c r="V94" s="21"/>
    </row>
    <row r="95" spans="1:22" ht="21" thickBot="1">
      <c r="A95" s="50" t="s">
        <v>205</v>
      </c>
      <c r="B95" s="51"/>
      <c r="C95" s="51"/>
      <c r="D95" s="51"/>
      <c r="E95" s="51"/>
      <c r="F95" s="51"/>
      <c r="G95" s="51"/>
      <c r="H95" s="52"/>
      <c r="I95" s="35">
        <f aca="true" t="shared" si="5" ref="I95:T95">SUM(I93)</f>
        <v>0</v>
      </c>
      <c r="J95" s="36">
        <f t="shared" si="5"/>
        <v>0</v>
      </c>
      <c r="K95" s="36">
        <f t="shared" si="5"/>
        <v>0</v>
      </c>
      <c r="L95" s="36">
        <f t="shared" si="5"/>
        <v>1494.205065</v>
      </c>
      <c r="M95" s="36">
        <f t="shared" si="5"/>
        <v>0</v>
      </c>
      <c r="N95" s="37">
        <f t="shared" si="5"/>
        <v>1494.205065</v>
      </c>
      <c r="O95" s="35">
        <f t="shared" si="5"/>
        <v>0</v>
      </c>
      <c r="P95" s="36">
        <f t="shared" si="5"/>
        <v>0</v>
      </c>
      <c r="Q95" s="36">
        <f t="shared" si="5"/>
        <v>0</v>
      </c>
      <c r="R95" s="36">
        <f t="shared" si="5"/>
        <v>0</v>
      </c>
      <c r="S95" s="36">
        <f t="shared" si="5"/>
        <v>0</v>
      </c>
      <c r="T95" s="37">
        <f t="shared" si="5"/>
        <v>0</v>
      </c>
      <c r="U95" s="41" t="s">
        <v>18</v>
      </c>
      <c r="V95" s="42" t="s">
        <v>18</v>
      </c>
    </row>
    <row r="96" spans="9:20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">
      <c r="A97" s="6" t="s">
        <v>17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">
      <c r="A98" s="40" t="s">
        <v>19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</sheetData>
  <sheetProtection/>
  <mergeCells count="4">
    <mergeCell ref="I3:N3"/>
    <mergeCell ref="O3:T3"/>
    <mergeCell ref="A91:H91"/>
    <mergeCell ref="A95:H95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2008-12-17T22:12:47Z</cp:lastPrinted>
  <dcterms:created xsi:type="dcterms:W3CDTF">2007-03-24T16:54:13Z</dcterms:created>
  <dcterms:modified xsi:type="dcterms:W3CDTF">2015-11-27T23:52:32Z</dcterms:modified>
  <cp:category/>
  <cp:version/>
  <cp:contentType/>
  <cp:contentStatus/>
</cp:coreProperties>
</file>