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120" windowHeight="8520"/>
  </bookViews>
  <sheets>
    <sheet name="InformacionGeneral 5 " sheetId="1" r:id="rId1"/>
  </sheets>
  <calcPr calcId="145621"/>
</workbook>
</file>

<file path=xl/calcChain.xml><?xml version="1.0" encoding="utf-8"?>
<calcChain xmlns="http://schemas.openxmlformats.org/spreadsheetml/2006/main">
  <c r="V16" i="1" l="1"/>
  <c r="U16" i="1"/>
  <c r="V7" i="1" l="1"/>
  <c r="U14" i="1" l="1"/>
  <c r="V14" i="1" l="1"/>
  <c r="T12" i="1" l="1"/>
  <c r="T18" i="1" s="1"/>
  <c r="I12" i="1"/>
  <c r="J12" i="1"/>
  <c r="J18" i="1" s="1"/>
  <c r="O12" i="1"/>
  <c r="P12" i="1"/>
  <c r="P18" i="1" s="1"/>
  <c r="L12" i="1"/>
  <c r="M12" i="1"/>
  <c r="R12" i="1"/>
  <c r="R18" i="1" s="1"/>
  <c r="S12" i="1"/>
  <c r="S18" i="1" s="1"/>
  <c r="L18" i="1"/>
  <c r="N12" i="1" l="1"/>
  <c r="V12" i="1" s="1"/>
  <c r="Q12" i="1"/>
  <c r="Q18" i="1" s="1"/>
  <c r="K12" i="1"/>
  <c r="K18" i="1" s="1"/>
  <c r="O18" i="1"/>
  <c r="I18" i="1"/>
  <c r="M18" i="1"/>
  <c r="N18" i="1" l="1"/>
  <c r="V18" i="1" s="1"/>
  <c r="U12" i="1"/>
  <c r="U18" i="1"/>
</calcChain>
</file>

<file path=xl/sharedStrings.xml><?xml version="1.0" encoding="utf-8"?>
<sst xmlns="http://schemas.openxmlformats.org/spreadsheetml/2006/main" count="92" uniqueCount="50">
  <si>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</si>
  <si>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</si>
  <si>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</si>
  <si>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</si>
  <si>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</si>
  <si>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</si>
  <si>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</si>
  <si>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</si>
  <si>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</si>
  <si>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</si>
  <si>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</si>
  <si>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</si>
  <si>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</si>
  <si>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</si>
  <si>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</si>
  <si>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</si>
  <si>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</si>
  <si>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</si>
  <si>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</si>
  <si>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</si>
  <si>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</si>
  <si>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</si>
  <si>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</si>
  <si>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</si>
  <si>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</si>
  <si>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</si>
  <si>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</si>
  <si>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</si>
  <si>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</si>
  <si>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</si>
  <si>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</si>
  <si>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</si>
  <si>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MOLIBDENO (TMF) - 2013/2012</t>
  </si>
  <si>
    <t>SOUTHERN PERU COPPER CORPORATION SUCURSAL DEL PERU</t>
  </si>
  <si>
    <t>CUAJONE 1</t>
  </si>
  <si>
    <t>MOQUEGUA</t>
  </si>
  <si>
    <t>MARISCAL NIETO</t>
  </si>
  <si>
    <t>TORATA</t>
  </si>
  <si>
    <t>TOTORAL</t>
  </si>
  <si>
    <t>TACNA</t>
  </si>
  <si>
    <t>JORGE BASADRE</t>
  </si>
  <si>
    <t>ILABAYA</t>
  </si>
  <si>
    <t>TOQUEPALA 1</t>
  </si>
  <si>
    <t>SIMARRONA</t>
  </si>
  <si>
    <t>ACUMULACION CUAJONE</t>
  </si>
  <si>
    <t>TOTAL - FEBRERO</t>
  </si>
  <si>
    <t>TOTAL ACUMULADO ENERO - FEBRERO</t>
  </si>
  <si>
    <t>TOTAL COMPARADO ACUMULADO - ENERO - FEBRERO</t>
  </si>
  <si>
    <t>Var. % 2014/2013 - FEBRERO</t>
  </si>
  <si>
    <t>Var. % 2014/2013 - ENERO -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</si>
</sst>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/>
    <xf numFmtId="0" fontId="4" fillId="0" borderId="0" xfId="0" applyFont="1" applyBorder="1"/>
    <xf numFmtId="0" fontId="4" fillId="0" borderId="0" xfId="0" applyFont="1" applyAlignment="1"/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3" borderId="6" xfId="0" applyNumberFormat="1" applyFont="1" applyFill="1" applyBorder="1" applyAlignment="1">
      <alignment wrapText="1"/>
    </xf>
    <xf numFmtId="3" fontId="6" fillId="3" borderId="7" xfId="0" applyNumberFormat="1" applyFont="1" applyFill="1" applyBorder="1" applyAlignment="1">
      <alignment wrapText="1"/>
    </xf>
    <xf numFmtId="3" fontId="6" fillId="3" borderId="8" xfId="0" applyNumberFormat="1" applyFont="1" applyFill="1" applyBorder="1" applyAlignment="1">
      <alignment wrapText="1"/>
    </xf>
    <xf numFmtId="4" fontId="7" fillId="0" borderId="3" xfId="0" applyNumberFormat="1" applyFont="1" applyBorder="1"/>
    <xf numFmtId="3" fontId="6" fillId="0" borderId="4" xfId="0" applyNumberFormat="1" applyFont="1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/>
    <xf numFmtId="4" fontId="7" fillId="0" borderId="5" xfId="0" applyNumberFormat="1" applyFont="1" applyBorder="1"/>
    <xf numFmtId="3" fontId="7" fillId="0" borderId="5" xfId="0" applyNumberFormat="1" applyFont="1" applyBorder="1" applyAlignment="1"/>
    <xf numFmtId="0" fontId="10" fillId="0" borderId="0" xfId="0" applyFont="1"/>
    <xf numFmtId="4" fontId="7" fillId="0" borderId="3" xfId="0" quotePrefix="1" applyNumberFormat="1" applyFont="1" applyBorder="1" applyAlignment="1">
      <alignment horizontal="right"/>
    </xf>
    <xf numFmtId="4" fontId="6" fillId="3" borderId="11" xfId="0" applyNumberFormat="1" applyFont="1" applyFill="1" applyBorder="1"/>
    <xf numFmtId="4" fontId="6" fillId="3" borderId="6" xfId="0" applyNumberFormat="1" applyFont="1" applyFill="1" applyBorder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4" fontId="7" fillId="0" borderId="5" xfId="0" quotePrefix="1" applyNumberFormat="1" applyFont="1" applyBorder="1" applyAlignment="1">
      <alignment horizontal="right"/>
    </xf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20" style="1" customWidth="1"/>
    <col min="2" max="2" width="13.28515625" style="1" customWidth="1"/>
    <col min="3" max="3" width="25.85546875" style="1" bestFit="1" customWidth="1"/>
    <col min="4" max="4" width="61" style="1" bestFit="1" customWidth="1"/>
    <col min="5" max="5" width="19.42578125" style="1" bestFit="1" customWidth="1"/>
    <col min="6" max="6" width="12.5703125" style="1" bestFit="1" customWidth="1"/>
    <col min="7" max="7" width="17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515625" style="1" bestFit="1" customWidth="1"/>
    <col min="23" max="16384" width="11.42578125" style="1"/>
  </cols>
  <sheetData>
    <row r="1" spans="1:23" ht="18" x14ac:dyDescent="0.25">
      <c r="A1" s="45" t="s">
        <v>32</v>
      </c>
      <c r="B1" s="3"/>
    </row>
    <row r="2" spans="1:23" ht="13.5" thickBot="1" x14ac:dyDescent="0.25">
      <c r="A2" s="63"/>
    </row>
    <row r="3" spans="1:23" customFormat="1" ht="13.5" thickBot="1" x14ac:dyDescent="0.25">
      <c r="A3" s="49"/>
      <c r="I3" s="57">
        <v>2014</v>
      </c>
      <c r="J3" s="58"/>
      <c r="K3" s="58"/>
      <c r="L3" s="58"/>
      <c r="M3" s="58"/>
      <c r="N3" s="59"/>
      <c r="O3" s="57">
        <v>2013</v>
      </c>
      <c r="P3" s="58"/>
      <c r="Q3" s="58"/>
      <c r="R3" s="58"/>
      <c r="S3" s="58"/>
      <c r="T3" s="59"/>
      <c r="U3" s="4"/>
      <c r="V3" s="4"/>
    </row>
    <row r="4" spans="1:23" customFormat="1" ht="73.5" customHeight="1" x14ac:dyDescent="0.2">
      <c r="A4" s="50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50" t="s">
        <v>11</v>
      </c>
      <c r="J4" s="39" t="s">
        <v>7</v>
      </c>
      <c r="K4" s="39" t="s">
        <v>45</v>
      </c>
      <c r="L4" s="39" t="s">
        <v>12</v>
      </c>
      <c r="M4" s="39" t="s">
        <v>8</v>
      </c>
      <c r="N4" s="51" t="s">
        <v>46</v>
      </c>
      <c r="O4" s="50" t="s">
        <v>13</v>
      </c>
      <c r="P4" s="39" t="s">
        <v>14</v>
      </c>
      <c r="Q4" s="39" t="s">
        <v>45</v>
      </c>
      <c r="R4" s="39" t="s">
        <v>15</v>
      </c>
      <c r="S4" s="39" t="s">
        <v>16</v>
      </c>
      <c r="T4" s="51" t="s">
        <v>47</v>
      </c>
      <c r="U4" s="52" t="s">
        <v>48</v>
      </c>
      <c r="V4" s="51" t="s">
        <v>49</v>
      </c>
    </row>
    <row r="5" spans="1:23" x14ac:dyDescent="0.2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 x14ac:dyDescent="0.2">
      <c r="A6" s="42" t="s">
        <v>9</v>
      </c>
      <c r="B6" s="11" t="s">
        <v>20</v>
      </c>
      <c r="C6" s="11" t="s">
        <v>30</v>
      </c>
      <c r="D6" s="11" t="s">
        <v>33</v>
      </c>
      <c r="E6" s="11" t="s">
        <v>44</v>
      </c>
      <c r="F6" s="11" t="s">
        <v>35</v>
      </c>
      <c r="G6" s="11" t="s">
        <v>36</v>
      </c>
      <c r="H6" s="22" t="s">
        <v>37</v>
      </c>
      <c r="I6" s="27">
        <v>307.47272500000003</v>
      </c>
      <c r="J6" s="12">
        <v>0</v>
      </c>
      <c r="K6" s="13">
        <v>307.47272500000003</v>
      </c>
      <c r="L6" s="12">
        <v>612.34976500000005</v>
      </c>
      <c r="M6" s="12">
        <v>0</v>
      </c>
      <c r="N6" s="28">
        <v>612.34976500000005</v>
      </c>
      <c r="O6" s="27">
        <v>0</v>
      </c>
      <c r="P6" s="12">
        <v>0</v>
      </c>
      <c r="Q6" s="13">
        <v>0</v>
      </c>
      <c r="R6" s="12">
        <v>0</v>
      </c>
      <c r="S6" s="12">
        <v>0</v>
      </c>
      <c r="T6" s="28">
        <v>0</v>
      </c>
      <c r="U6" s="46" t="s">
        <v>19</v>
      </c>
      <c r="V6" s="53" t="s">
        <v>19</v>
      </c>
      <c r="W6" s="2"/>
    </row>
    <row r="7" spans="1:23" ht="15" x14ac:dyDescent="0.2">
      <c r="A7" s="42" t="s">
        <v>9</v>
      </c>
      <c r="B7" s="11" t="s">
        <v>20</v>
      </c>
      <c r="C7" s="11" t="s">
        <v>30</v>
      </c>
      <c r="D7" s="11" t="s">
        <v>33</v>
      </c>
      <c r="E7" s="11" t="s">
        <v>42</v>
      </c>
      <c r="F7" s="11" t="s">
        <v>39</v>
      </c>
      <c r="G7" s="11" t="s">
        <v>40</v>
      </c>
      <c r="H7" s="22" t="s">
        <v>41</v>
      </c>
      <c r="I7" s="27">
        <v>221.581143</v>
      </c>
      <c r="J7" s="12">
        <v>0</v>
      </c>
      <c r="K7" s="13">
        <v>221.581143</v>
      </c>
      <c r="L7" s="12">
        <v>412.84279099999998</v>
      </c>
      <c r="M7" s="12">
        <v>0</v>
      </c>
      <c r="N7" s="28">
        <v>412.84279099999998</v>
      </c>
      <c r="O7" s="27">
        <v>46.323784000000003</v>
      </c>
      <c r="P7" s="12">
        <v>0</v>
      </c>
      <c r="Q7" s="13">
        <v>46.323784000000003</v>
      </c>
      <c r="R7" s="12">
        <v>253.078633</v>
      </c>
      <c r="S7" s="12">
        <v>0</v>
      </c>
      <c r="T7" s="28">
        <v>253.078633</v>
      </c>
      <c r="U7" s="46" t="s">
        <v>19</v>
      </c>
      <c r="V7" s="43">
        <f t="shared" ref="V7:V10" si="0">+((N7/T7)-1)*100</f>
        <v>63.128268122105744</v>
      </c>
      <c r="W7" s="2"/>
    </row>
    <row r="8" spans="1:23" ht="15" x14ac:dyDescent="0.2">
      <c r="A8" s="42" t="s">
        <v>9</v>
      </c>
      <c r="B8" s="11" t="s">
        <v>20</v>
      </c>
      <c r="C8" s="11" t="s">
        <v>30</v>
      </c>
      <c r="D8" s="11" t="s">
        <v>33</v>
      </c>
      <c r="E8" s="11" t="s">
        <v>38</v>
      </c>
      <c r="F8" s="11" t="s">
        <v>39</v>
      </c>
      <c r="G8" s="11" t="s">
        <v>40</v>
      </c>
      <c r="H8" s="22" t="s">
        <v>41</v>
      </c>
      <c r="I8" s="27">
        <v>220.78892500000001</v>
      </c>
      <c r="J8" s="12">
        <v>0</v>
      </c>
      <c r="K8" s="13">
        <v>220.78892500000001</v>
      </c>
      <c r="L8" s="12">
        <v>338.195131</v>
      </c>
      <c r="M8" s="12">
        <v>0</v>
      </c>
      <c r="N8" s="28">
        <v>338.195131</v>
      </c>
      <c r="O8" s="27">
        <v>46.482877999999999</v>
      </c>
      <c r="P8" s="12">
        <v>0</v>
      </c>
      <c r="Q8" s="13">
        <v>46.482877999999999</v>
      </c>
      <c r="R8" s="12">
        <v>98.603335999999999</v>
      </c>
      <c r="S8" s="12">
        <v>0</v>
      </c>
      <c r="T8" s="28">
        <v>98.603335999999999</v>
      </c>
      <c r="U8" s="46" t="s">
        <v>19</v>
      </c>
      <c r="V8" s="53" t="s">
        <v>19</v>
      </c>
      <c r="W8" s="2"/>
    </row>
    <row r="9" spans="1:23" ht="15" x14ac:dyDescent="0.2">
      <c r="A9" s="42" t="s">
        <v>9</v>
      </c>
      <c r="B9" s="11" t="s">
        <v>20</v>
      </c>
      <c r="C9" s="11" t="s">
        <v>30</v>
      </c>
      <c r="D9" s="11" t="s">
        <v>33</v>
      </c>
      <c r="E9" s="11" t="s">
        <v>34</v>
      </c>
      <c r="F9" s="11" t="s">
        <v>35</v>
      </c>
      <c r="G9" s="11" t="s">
        <v>36</v>
      </c>
      <c r="H9" s="22" t="s">
        <v>37</v>
      </c>
      <c r="I9" s="27">
        <v>0</v>
      </c>
      <c r="J9" s="12">
        <v>0</v>
      </c>
      <c r="K9" s="13">
        <v>0</v>
      </c>
      <c r="L9" s="12">
        <v>0</v>
      </c>
      <c r="M9" s="12">
        <v>0</v>
      </c>
      <c r="N9" s="28">
        <v>0</v>
      </c>
      <c r="O9" s="27">
        <v>193.55951999999999</v>
      </c>
      <c r="P9" s="12">
        <v>0</v>
      </c>
      <c r="Q9" s="13">
        <v>193.55951999999999</v>
      </c>
      <c r="R9" s="12">
        <v>454.67215199999998</v>
      </c>
      <c r="S9" s="12">
        <v>0</v>
      </c>
      <c r="T9" s="28">
        <v>454.67215199999998</v>
      </c>
      <c r="U9" s="46" t="s">
        <v>19</v>
      </c>
      <c r="V9" s="53" t="s">
        <v>19</v>
      </c>
      <c r="W9" s="2"/>
    </row>
    <row r="10" spans="1:23" ht="15" x14ac:dyDescent="0.2">
      <c r="A10" s="42" t="s">
        <v>9</v>
      </c>
      <c r="B10" s="11" t="s">
        <v>20</v>
      </c>
      <c r="C10" s="11" t="s">
        <v>30</v>
      </c>
      <c r="D10" s="11" t="s">
        <v>33</v>
      </c>
      <c r="E10" s="11" t="s">
        <v>43</v>
      </c>
      <c r="F10" s="11" t="s">
        <v>39</v>
      </c>
      <c r="G10" s="11" t="s">
        <v>40</v>
      </c>
      <c r="H10" s="22" t="s">
        <v>41</v>
      </c>
      <c r="I10" s="27">
        <v>0</v>
      </c>
      <c r="J10" s="12">
        <v>0</v>
      </c>
      <c r="K10" s="13">
        <v>0</v>
      </c>
      <c r="L10" s="12">
        <v>0</v>
      </c>
      <c r="M10" s="12">
        <v>0</v>
      </c>
      <c r="N10" s="28">
        <v>0</v>
      </c>
      <c r="O10" s="27">
        <v>109.511532</v>
      </c>
      <c r="P10" s="12">
        <v>0</v>
      </c>
      <c r="Q10" s="13">
        <v>109.511532</v>
      </c>
      <c r="R10" s="12">
        <v>200.96944199999999</v>
      </c>
      <c r="S10" s="12">
        <v>0</v>
      </c>
      <c r="T10" s="28">
        <v>200.96944199999999</v>
      </c>
      <c r="U10" s="46" t="s">
        <v>19</v>
      </c>
      <c r="V10" s="53" t="s">
        <v>19</v>
      </c>
      <c r="W10" s="2"/>
    </row>
    <row r="11" spans="1:23" ht="15" x14ac:dyDescent="0.2">
      <c r="A11" s="42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3"/>
      <c r="W11" s="2"/>
    </row>
    <row r="12" spans="1:23" ht="15.75" customHeight="1" x14ac:dyDescent="0.2">
      <c r="A12" s="60" t="s">
        <v>18</v>
      </c>
      <c r="B12" s="61"/>
      <c r="C12" s="61"/>
      <c r="D12" s="61"/>
      <c r="E12" s="61"/>
      <c r="F12" s="61"/>
      <c r="G12" s="61"/>
      <c r="H12" s="62"/>
      <c r="I12" s="29">
        <f>SUM(I6:I10)</f>
        <v>749.84279300000003</v>
      </c>
      <c r="J12" s="15">
        <f>SUM(J6:J10)</f>
        <v>0</v>
      </c>
      <c r="K12" s="16">
        <f>SUM(I12:J12)</f>
        <v>749.84279300000003</v>
      </c>
      <c r="L12" s="14">
        <f>SUM(L6:L10)</f>
        <v>1363.3876869999999</v>
      </c>
      <c r="M12" s="15">
        <f>SUM(M6:M10)</f>
        <v>0</v>
      </c>
      <c r="N12" s="30">
        <f>SUM(L12:M12)</f>
        <v>1363.3876869999999</v>
      </c>
      <c r="O12" s="29">
        <f>SUM(O6:O10)</f>
        <v>395.87771399999997</v>
      </c>
      <c r="P12" s="15">
        <f>SUM(P6:P10)</f>
        <v>0</v>
      </c>
      <c r="Q12" s="16">
        <f>SUM(O12:P12)</f>
        <v>395.87771399999997</v>
      </c>
      <c r="R12" s="14">
        <f>SUM(R6:R10)</f>
        <v>1007.3235629999999</v>
      </c>
      <c r="S12" s="15">
        <f>SUM(S6:S10)</f>
        <v>0</v>
      </c>
      <c r="T12" s="30">
        <f>SUM(T6:T10)</f>
        <v>1007.3235629999999</v>
      </c>
      <c r="U12" s="37">
        <f>+((K12/Q12)-1)*100</f>
        <v>89.412731882148861</v>
      </c>
      <c r="V12" s="43">
        <f>+((N12/T12)-1)*100</f>
        <v>35.347542446001533</v>
      </c>
      <c r="W12" s="7"/>
    </row>
    <row r="13" spans="1:23" ht="15.75" x14ac:dyDescent="0.2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3"/>
    </row>
    <row r="14" spans="1:23" ht="15" x14ac:dyDescent="0.2">
      <c r="A14" s="42" t="s">
        <v>9</v>
      </c>
      <c r="B14" s="11" t="s">
        <v>20</v>
      </c>
      <c r="C14" s="11" t="s">
        <v>30</v>
      </c>
      <c r="D14" s="11" t="s">
        <v>26</v>
      </c>
      <c r="E14" s="11" t="s">
        <v>27</v>
      </c>
      <c r="F14" s="11" t="s">
        <v>28</v>
      </c>
      <c r="G14" s="11" t="s">
        <v>28</v>
      </c>
      <c r="H14" s="22" t="s">
        <v>29</v>
      </c>
      <c r="I14" s="27">
        <v>373.05268000000001</v>
      </c>
      <c r="J14" s="12">
        <v>0</v>
      </c>
      <c r="K14" s="13">
        <v>373.05268000000001</v>
      </c>
      <c r="L14" s="12">
        <v>884.69186999999999</v>
      </c>
      <c r="M14" s="12">
        <v>0</v>
      </c>
      <c r="N14" s="28">
        <v>884.69186999999999</v>
      </c>
      <c r="O14" s="27">
        <v>309.44256200000001</v>
      </c>
      <c r="P14" s="12">
        <v>0</v>
      </c>
      <c r="Q14" s="13">
        <v>309.44256200000001</v>
      </c>
      <c r="R14" s="12">
        <v>598.82256199999995</v>
      </c>
      <c r="S14" s="12">
        <v>0</v>
      </c>
      <c r="T14" s="28">
        <v>598.82256199999995</v>
      </c>
      <c r="U14" s="37">
        <f>+((K14/Q14)-1)*100</f>
        <v>20.556357079282449</v>
      </c>
      <c r="V14" s="43">
        <f>+((N14/T14)-1)*100</f>
        <v>47.738566670772855</v>
      </c>
      <c r="W14" s="7"/>
    </row>
    <row r="15" spans="1:23" ht="15.75" x14ac:dyDescent="0.2">
      <c r="A15" s="25"/>
      <c r="B15" s="9"/>
      <c r="C15" s="9"/>
      <c r="D15" s="9"/>
      <c r="E15" s="9"/>
      <c r="F15" s="9"/>
      <c r="G15" s="9"/>
      <c r="H15" s="21"/>
      <c r="I15" s="31"/>
      <c r="J15" s="17"/>
      <c r="K15" s="18"/>
      <c r="L15" s="17"/>
      <c r="M15" s="17"/>
      <c r="N15" s="32"/>
      <c r="O15" s="31"/>
      <c r="P15" s="17"/>
      <c r="Q15" s="18"/>
      <c r="R15" s="17"/>
      <c r="S15" s="17"/>
      <c r="T15" s="32"/>
      <c r="U15" s="37"/>
      <c r="V15" s="43"/>
    </row>
    <row r="16" spans="1:23" ht="15" x14ac:dyDescent="0.2">
      <c r="A16" s="42" t="s">
        <v>9</v>
      </c>
      <c r="B16" s="11" t="s">
        <v>20</v>
      </c>
      <c r="C16" s="11" t="s">
        <v>30</v>
      </c>
      <c r="D16" s="11" t="s">
        <v>21</v>
      </c>
      <c r="E16" s="11" t="s">
        <v>22</v>
      </c>
      <c r="F16" s="11" t="s">
        <v>23</v>
      </c>
      <c r="G16" s="11" t="s">
        <v>24</v>
      </c>
      <c r="H16" s="22" t="s">
        <v>25</v>
      </c>
      <c r="I16" s="27">
        <v>442.92930000000001</v>
      </c>
      <c r="J16" s="12">
        <v>0</v>
      </c>
      <c r="K16" s="13">
        <v>442.92930000000001</v>
      </c>
      <c r="L16" s="12">
        <v>755.13689999999997</v>
      </c>
      <c r="M16" s="12">
        <v>0</v>
      </c>
      <c r="N16" s="28">
        <v>755.13689999999997</v>
      </c>
      <c r="O16" s="27">
        <v>416.69119999999998</v>
      </c>
      <c r="P16" s="12">
        <v>0</v>
      </c>
      <c r="Q16" s="13">
        <v>416.69119999999998</v>
      </c>
      <c r="R16" s="12">
        <v>498.07709999999997</v>
      </c>
      <c r="S16" s="12">
        <v>0</v>
      </c>
      <c r="T16" s="28">
        <v>498.07709999999997</v>
      </c>
      <c r="U16" s="37">
        <f>+((K16/Q16)-1)*100</f>
        <v>6.296773245991294</v>
      </c>
      <c r="V16" s="43">
        <f>+((N16/T16)-1)*100</f>
        <v>51.610443443394601</v>
      </c>
      <c r="W16" s="2"/>
    </row>
    <row r="17" spans="1:24" ht="15.75" x14ac:dyDescent="0.2">
      <c r="A17" s="42"/>
      <c r="B17" s="9"/>
      <c r="C17" s="9"/>
      <c r="D17" s="9"/>
      <c r="E17" s="9"/>
      <c r="F17" s="9"/>
      <c r="G17" s="9"/>
      <c r="H17" s="21"/>
      <c r="I17" s="31"/>
      <c r="J17" s="19"/>
      <c r="K17" s="20"/>
      <c r="L17" s="19"/>
      <c r="M17" s="19"/>
      <c r="N17" s="33"/>
      <c r="O17" s="38"/>
      <c r="P17" s="19"/>
      <c r="Q17" s="20"/>
      <c r="R17" s="19"/>
      <c r="S17" s="19"/>
      <c r="T17" s="33"/>
      <c r="U17" s="24"/>
      <c r="V17" s="44"/>
      <c r="W17" s="2"/>
      <c r="X17" s="2"/>
    </row>
    <row r="18" spans="1:24" s="8" customFormat="1" ht="21" thickBot="1" x14ac:dyDescent="0.35">
      <c r="A18" s="54" t="s">
        <v>9</v>
      </c>
      <c r="B18" s="55"/>
      <c r="C18" s="55"/>
      <c r="D18" s="55"/>
      <c r="E18" s="55"/>
      <c r="F18" s="55"/>
      <c r="G18" s="55"/>
      <c r="H18" s="56"/>
      <c r="I18" s="34">
        <f t="shared" ref="I18:T18" si="1">SUM(I12,I16,I14)</f>
        <v>1565.8247730000001</v>
      </c>
      <c r="J18" s="35">
        <f t="shared" si="1"/>
        <v>0</v>
      </c>
      <c r="K18" s="35">
        <f t="shared" si="1"/>
        <v>1565.8247730000001</v>
      </c>
      <c r="L18" s="35">
        <f t="shared" si="1"/>
        <v>3003.216457</v>
      </c>
      <c r="M18" s="35">
        <f t="shared" si="1"/>
        <v>0</v>
      </c>
      <c r="N18" s="36">
        <f t="shared" si="1"/>
        <v>3003.216457</v>
      </c>
      <c r="O18" s="34">
        <f t="shared" si="1"/>
        <v>1122.0114759999999</v>
      </c>
      <c r="P18" s="35">
        <f t="shared" si="1"/>
        <v>0</v>
      </c>
      <c r="Q18" s="35">
        <f t="shared" si="1"/>
        <v>1122.0114759999999</v>
      </c>
      <c r="R18" s="35">
        <f t="shared" si="1"/>
        <v>2104.2232249999997</v>
      </c>
      <c r="S18" s="35">
        <f t="shared" si="1"/>
        <v>0</v>
      </c>
      <c r="T18" s="36">
        <f t="shared" si="1"/>
        <v>2104.2232249999997</v>
      </c>
      <c r="U18" s="48">
        <f>+((K18/Q18)-1)*100</f>
        <v>39.555147740752702</v>
      </c>
      <c r="V18" s="47">
        <f>+((N18/T18)-1)*100</f>
        <v>42.723282459730491</v>
      </c>
    </row>
    <row r="20" spans="1:24" x14ac:dyDescent="0.2">
      <c r="A20" s="5" t="s">
        <v>17</v>
      </c>
      <c r="B20" s="6"/>
    </row>
    <row r="21" spans="1:24" x14ac:dyDescent="0.2">
      <c r="A21" s="6" t="s">
        <v>31</v>
      </c>
    </row>
  </sheetData>
  <sortState ref="A6:T10">
    <sortCondition descending="1" ref="N6:N10"/>
  </sortState>
  <mergeCells count="4">
    <mergeCell ref="A18:H18"/>
    <mergeCell ref="I3:N3"/>
    <mergeCell ref="O3:T3"/>
    <mergeCell ref="A12:H12"/>
  </mergeCells>
  <phoneticPr fontId="9" type="noConversion"/>
  <printOptions horizontalCentered="1"/>
  <pageMargins left="0.11811023622047245" right="0.11811023622047245" top="0.98425196850393704" bottom="0.98425196850393704" header="0" footer="0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2009-02-18T17:03:19Z</cp:lastPrinted>
  <dcterms:created xsi:type="dcterms:W3CDTF">2007-03-24T16:53:29Z</dcterms:created>
  <dcterms:modified xsi:type="dcterms:W3CDTF">2014-04-02T15:23:29Z</dcterms:modified>
</cp:coreProperties>
</file>