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77" i="1" l="1"/>
  <c r="V76" i="1"/>
  <c r="U76" i="1"/>
  <c r="V75" i="1"/>
  <c r="U75" i="1"/>
  <c r="V74" i="1"/>
  <c r="U74" i="1"/>
  <c r="V73" i="1"/>
  <c r="U73" i="1"/>
  <c r="V72" i="1"/>
  <c r="U72" i="1"/>
  <c r="V70" i="1"/>
  <c r="V69" i="1"/>
  <c r="U69" i="1"/>
  <c r="V68" i="1"/>
  <c r="U68" i="1"/>
  <c r="V65" i="1"/>
  <c r="U65" i="1"/>
  <c r="V62" i="1"/>
  <c r="U62" i="1"/>
  <c r="V61" i="1"/>
  <c r="V60" i="1"/>
  <c r="U60" i="1"/>
  <c r="V59" i="1"/>
  <c r="V56" i="1"/>
  <c r="V55" i="1"/>
  <c r="V54" i="1"/>
  <c r="U54" i="1"/>
  <c r="V53" i="1"/>
  <c r="U53" i="1"/>
  <c r="V51" i="1"/>
  <c r="V50" i="1"/>
  <c r="U50" i="1"/>
  <c r="V49" i="1"/>
  <c r="V48" i="1"/>
  <c r="U48" i="1"/>
  <c r="V47" i="1"/>
  <c r="U47" i="1"/>
  <c r="V46" i="1"/>
  <c r="U46" i="1"/>
  <c r="V44" i="1"/>
  <c r="V43" i="1"/>
  <c r="V42" i="1"/>
  <c r="U42" i="1"/>
  <c r="V40" i="1"/>
  <c r="U40" i="1"/>
  <c r="V38" i="1"/>
  <c r="U38" i="1"/>
  <c r="V37" i="1"/>
  <c r="U37" i="1"/>
  <c r="V36" i="1"/>
  <c r="U36" i="1"/>
  <c r="V35" i="1"/>
  <c r="U35" i="1"/>
  <c r="V34" i="1"/>
  <c r="V33" i="1"/>
  <c r="V32" i="1"/>
  <c r="U32" i="1"/>
  <c r="V31" i="1"/>
  <c r="U31" i="1"/>
  <c r="V29" i="1"/>
  <c r="U29" i="1"/>
  <c r="V28" i="1"/>
  <c r="U28" i="1"/>
  <c r="V27" i="1"/>
  <c r="U27" i="1"/>
  <c r="V26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V15" i="1"/>
  <c r="V14" i="1"/>
  <c r="U14" i="1"/>
  <c r="V13" i="1"/>
  <c r="U13" i="1"/>
  <c r="V12" i="1"/>
  <c r="U12" i="1"/>
  <c r="V11" i="1"/>
  <c r="U11" i="1"/>
  <c r="V10" i="1"/>
  <c r="U10" i="1"/>
  <c r="V9" i="1"/>
  <c r="U9" i="1"/>
  <c r="V6" i="1"/>
  <c r="V8" i="1" l="1"/>
  <c r="U8" i="1"/>
  <c r="T84" i="1" l="1"/>
  <c r="S84" i="1"/>
  <c r="R84" i="1"/>
  <c r="Q84" i="1"/>
  <c r="P84" i="1"/>
  <c r="O84" i="1"/>
  <c r="N84" i="1"/>
  <c r="M84" i="1"/>
  <c r="L84" i="1"/>
  <c r="K84" i="1"/>
  <c r="J84" i="1"/>
  <c r="I84" i="1"/>
  <c r="T80" i="1" l="1"/>
  <c r="S80" i="1"/>
  <c r="R80" i="1"/>
  <c r="Q80" i="1"/>
  <c r="P80" i="1"/>
  <c r="O80" i="1"/>
  <c r="N80" i="1"/>
  <c r="M80" i="1"/>
  <c r="L80" i="1"/>
  <c r="K80" i="1"/>
  <c r="J80" i="1"/>
  <c r="I80" i="1"/>
  <c r="V80" i="1" l="1"/>
  <c r="U80" i="1"/>
</calcChain>
</file>

<file path=xl/sharedStrings.xml><?xml version="1.0" encoding="utf-8"?>
<sst xmlns="http://schemas.openxmlformats.org/spreadsheetml/2006/main" count="677" uniqueCount="238">
  <si>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</si>
  <si>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</si>
  <si>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</si>
  <si>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</si>
  <si>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</si>
  <si>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</si>
  <si>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</si>
  <si>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</si>
  <si>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</si>
  <si>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</si>
  <si>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</si>
  <si>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</si>
  <si>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</si>
  <si>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</si>
  <si>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</si>
  <si>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</si>
  <si>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</si>
  <si>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</si>
  <si>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</si>
  <si>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</si>
  <si>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</si>
  <si>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</si>
  <si>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</si>
  <si>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</si>
  <si>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</si>
  <si>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RÉGIMEN GENERAL</t>
  </si>
  <si>
    <t>JUNIN</t>
  </si>
  <si>
    <t>YAULI</t>
  </si>
  <si>
    <t>PRODUCCIÓN MINERA METÁLICA DE PLOMO (TMF) - 2013/2012</t>
  </si>
  <si>
    <t>C.M.LA OROYA-REFINACION 1 Y 2</t>
  </si>
  <si>
    <t>REFINACIÓN</t>
  </si>
  <si>
    <t>REFINERÍA</t>
  </si>
  <si>
    <t>LA OROYA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</si>
  <si>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</si>
  <si>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</si>
  <si>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</si>
  <si>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</si>
  <si>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</si>
  <si>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</si>
  <si>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</si>
  <si>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</si>
  <si>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</si>
  <si>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</si>
  <si>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</si>
  <si>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</si>
  <si>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</si>
  <si>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</si>
  <si>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</si>
  <si>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</si>
  <si>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</si>
  <si>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</si>
  <si>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</si>
  <si>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</si>
  <si>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</si>
  <si>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</si>
  <si>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UCHUCCHACUA</t>
  </si>
  <si>
    <t>PASCO</t>
  </si>
  <si>
    <t>DANIEL ALCIDES CARRION</t>
  </si>
  <si>
    <t>YANAHUANCA</t>
  </si>
  <si>
    <t>MALLAY</t>
  </si>
  <si>
    <t>LIMA</t>
  </si>
  <si>
    <t>OYON</t>
  </si>
  <si>
    <t>RECUPERADA</t>
  </si>
  <si>
    <t>ANGARAES</t>
  </si>
  <si>
    <t>LIRCAY</t>
  </si>
  <si>
    <t>JULCANI</t>
  </si>
  <si>
    <t>CCOCHACCASA</t>
  </si>
  <si>
    <t>LIXIViACIÓN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</si>
  <si>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</si>
  <si>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</si>
  <si>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</si>
  <si>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</si>
  <si>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</si>
  <si>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</si>
  <si>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</si>
  <si>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</si>
  <si>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</si>
  <si>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</si>
  <si>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</si>
  <si>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</si>
  <si>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</si>
  <si>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</si>
  <si>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</si>
  <si>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</si>
  <si>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</si>
  <si>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</si>
  <si>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</si>
  <si>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</si>
  <si>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</si>
  <si>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</si>
  <si>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</si>
  <si>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</si>
  <si>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</si>
  <si>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</si>
  <si>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</si>
  <si>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CERRO PUCAPUNTA S.A.C.</t>
  </si>
  <si>
    <t>MINAS UTCUYACU JLC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</si>
  <si>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</si>
  <si>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</si>
  <si>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</si>
  <si>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</si>
  <si>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</si>
  <si>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</si>
  <si>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</si>
  <si>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</si>
  <si>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</si>
  <si>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</si>
  <si>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</si>
  <si>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</si>
  <si>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</si>
  <si>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</si>
  <si>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</si>
  <si>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</si>
  <si>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</si>
  <si>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</si>
  <si>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</si>
  <si>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</si>
  <si>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</si>
  <si>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</si>
  <si>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</si>
  <si>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</si>
  <si>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</si>
  <si>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</si>
  <si>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CHILPES</t>
  </si>
  <si>
    <t>JAUJA</t>
  </si>
  <si>
    <t>MONOBAMBA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</si>
  <si>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</si>
  <si>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</si>
  <si>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</si>
  <si>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</si>
  <si>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</si>
  <si>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</si>
  <si>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</si>
  <si>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</si>
  <si>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</si>
  <si>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</si>
  <si>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</si>
  <si>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COMPAÑIA SORMIN S.A.C.</t>
  </si>
  <si>
    <t>TOMANCA UNO</t>
  </si>
  <si>
    <t>HUAYLAS</t>
  </si>
  <si>
    <t>PAMPAROMAS</t>
  </si>
  <si>
    <t>CONSORCIO DE INGENIEROS EJECUTORES MINEROS S.A.</t>
  </si>
  <si>
    <t>EL COFRE</t>
  </si>
  <si>
    <t>PUNO</t>
  </si>
  <si>
    <t>LAMPA</t>
  </si>
  <si>
    <t>PARATIA</t>
  </si>
  <si>
    <t>TACAZA</t>
  </si>
  <si>
    <t>SANTA LUCIA</t>
  </si>
  <si>
    <t>CORPORACION ICARO S.A.C.</t>
  </si>
  <si>
    <t>FOLDING</t>
  </si>
  <si>
    <t>CORPORACION MINERA CASTROVIRREYNA S.A</t>
  </si>
  <si>
    <t>N 1 RELIQUIAS</t>
  </si>
  <si>
    <t>CORPORACION MINERA TOMA LA MANO S.A.</t>
  </si>
  <si>
    <t>TOMA LA MANO Nº 2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</si>
  <si>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</si>
  <si>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</si>
  <si>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</si>
  <si>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</si>
  <si>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</si>
  <si>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</si>
  <si>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</si>
  <si>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</si>
  <si>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</si>
  <si>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</si>
  <si>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MINERA LOS QUENUALES S.A.</t>
  </si>
  <si>
    <t>CASAPALCA-6</t>
  </si>
  <si>
    <t>HUAROCHIRI</t>
  </si>
  <si>
    <t>CHICLA</t>
  </si>
  <si>
    <t>ACUMULACION ISCAYCRUZ</t>
  </si>
  <si>
    <t>CASAPALCA-8</t>
  </si>
  <si>
    <t>ICM PACHAPAQUI S.A.C.</t>
  </si>
  <si>
    <t>ICM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</si>
  <si>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</si>
  <si>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</si>
  <si>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</si>
  <si>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</si>
  <si>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</si>
  <si>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</si>
  <si>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</si>
  <si>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</si>
  <si>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</si>
  <si>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</si>
  <si>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</si>
  <si>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</si>
  <si>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</si>
  <si>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</si>
  <si>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</si>
  <si>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</si>
  <si>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</si>
  <si>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</si>
  <si>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SAN MATEO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</si>
  <si>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</si>
  <si>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</si>
  <si>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</si>
  <si>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</si>
  <si>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</si>
  <si>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</si>
  <si>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</si>
  <si>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EBENEZER</t>
  </si>
  <si>
    <t>EBENEZER</t>
  </si>
  <si>
    <t>CAJATAMBO</t>
  </si>
  <si>
    <t>S.M.R.L. MAGISTRAL DE HUARAZ S.A.C.</t>
  </si>
  <si>
    <t>SOCIEDAD MINERA ANDEREAL S.A.C.</t>
  </si>
  <si>
    <t>CUNCA</t>
  </si>
  <si>
    <t>CUSCO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</si>
  <si>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</si>
  <si>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</si>
  <si>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</si>
  <si>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</si>
  <si>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</si>
  <si>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</si>
  <si>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</si>
  <si>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</si>
  <si>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</si>
  <si>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</si>
  <si>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</si>
  <si>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</si>
  <si>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</si>
  <si>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</si>
  <si>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</si>
  <si>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TICLIO</t>
  </si>
  <si>
    <t>CARAHUACRA</t>
  </si>
  <si>
    <t>COLOMBIA Y SOCAVON SANTA ROSA</t>
  </si>
  <si>
    <t>SANTA CECILIA</t>
  </si>
  <si>
    <t>MORADA</t>
  </si>
  <si>
    <t>DOE RUN PERU S.R.L.</t>
  </si>
  <si>
    <t>TOTAL - NOVIEMBRE</t>
  </si>
  <si>
    <t>TOTAL ACUMULADO ENERO - NOVIEMBRE</t>
  </si>
  <si>
    <t>TOTAL COMPARADO ACUMULADO - ENERO - NOVIEMBRE</t>
  </si>
  <si>
    <t>Var. % 2013/2012 - NOVIEMBRE</t>
  </si>
  <si>
    <t>Var. % 2013/2012 - ENERO - NOVIEMBRE</t>
  </si>
  <si>
    <t>J.J.G. CONTRATISTAS S.A.C.</t>
  </si>
  <si>
    <t>MINERA SANTA LUCIA G S.A.C.</t>
  </si>
  <si>
    <t>GARROSA</t>
  </si>
  <si>
    <t>MINERIA Y CONSTRUCCION ANDREA E.I.R.L.</t>
  </si>
  <si>
    <t>MINERA ECOMSA</t>
  </si>
  <si>
    <t>HUARAZ</t>
  </si>
  <si>
    <t>HUANCHAY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</si>
</sst>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0" fillId="0" borderId="19" xfId="0" applyBorder="1" applyAlignment="1">
      <alignment wrapText="1"/>
    </xf>
    <xf numFmtId="0" fontId="0" fillId="0" borderId="19" xfId="0" applyBorder="1" applyAlignment="1"/>
    <xf numFmtId="0" fontId="6" fillId="3" borderId="21" xfId="0" applyFont="1" applyFill="1" applyBorder="1" applyAlignment="1" applyProtection="1">
      <protection locked="0"/>
    </xf>
    <xf numFmtId="0" fontId="0" fillId="0" borderId="20" xfId="0" applyBorder="1" applyAlignment="1">
      <alignment wrapText="1"/>
    </xf>
    <xf numFmtId="0" fontId="0" fillId="0" borderId="20" xfId="0" applyBorder="1" applyAlignment="1"/>
    <xf numFmtId="0" fontId="0" fillId="0" borderId="23" xfId="0" applyBorder="1" applyAlignment="1"/>
    <xf numFmtId="0" fontId="0" fillId="0" borderId="22" xfId="0" applyBorder="1" applyAlignment="1"/>
    <xf numFmtId="0" fontId="0" fillId="0" borderId="24" xfId="0" applyBorder="1" applyAlignment="1"/>
    <xf numFmtId="0" fontId="0" fillId="0" borderId="25" xfId="0" applyBorder="1" applyAlignment="1"/>
    <xf numFmtId="4" fontId="3" fillId="3" borderId="14" xfId="0" quotePrefix="1" applyNumberFormat="1" applyFont="1" applyFill="1" applyBorder="1" applyAlignment="1">
      <alignment horizontal="right"/>
    </xf>
    <xf numFmtId="4" fontId="3" fillId="3" borderId="13" xfId="0" quotePrefix="1" applyNumberFormat="1" applyFont="1" applyFill="1" applyBorder="1" applyAlignment="1">
      <alignment horizontal="right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8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0" t="s">
        <v>28</v>
      </c>
    </row>
    <row r="2" spans="1:22" ht="13.5" thickBot="1" x14ac:dyDescent="0.25">
      <c r="A2" s="61"/>
    </row>
    <row r="3" spans="1:22" customFormat="1" ht="13.5" thickBot="1" x14ac:dyDescent="0.25">
      <c r="A3" s="32"/>
      <c r="I3" s="53">
        <v>2013</v>
      </c>
      <c r="J3" s="54"/>
      <c r="K3" s="54"/>
      <c r="L3" s="54"/>
      <c r="M3" s="54"/>
      <c r="N3" s="55"/>
      <c r="O3" s="53">
        <v>2012</v>
      </c>
      <c r="P3" s="54"/>
      <c r="Q3" s="54"/>
      <c r="R3" s="54"/>
      <c r="S3" s="54"/>
      <c r="T3" s="55"/>
      <c r="U3" s="4"/>
      <c r="V3" s="4"/>
    </row>
    <row r="4" spans="1:22" customFormat="1" ht="73.5" customHeight="1" x14ac:dyDescent="0.2">
      <c r="A4" s="34" t="s">
        <v>0</v>
      </c>
      <c r="B4" s="18" t="s">
        <v>1</v>
      </c>
      <c r="C4" s="18" t="s">
        <v>10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I4" s="34" t="s">
        <v>11</v>
      </c>
      <c r="J4" s="18" t="s">
        <v>7</v>
      </c>
      <c r="K4" s="18" t="s">
        <v>226</v>
      </c>
      <c r="L4" s="18" t="s">
        <v>12</v>
      </c>
      <c r="M4" s="18" t="s">
        <v>8</v>
      </c>
      <c r="N4" s="35" t="s">
        <v>227</v>
      </c>
      <c r="O4" s="34" t="s">
        <v>13</v>
      </c>
      <c r="P4" s="18" t="s">
        <v>14</v>
      </c>
      <c r="Q4" s="18" t="s">
        <v>226</v>
      </c>
      <c r="R4" s="18" t="s">
        <v>15</v>
      </c>
      <c r="S4" s="18" t="s">
        <v>16</v>
      </c>
      <c r="T4" s="35" t="s">
        <v>228</v>
      </c>
      <c r="U4" s="36" t="s">
        <v>229</v>
      </c>
      <c r="V4" s="35" t="s">
        <v>230</v>
      </c>
    </row>
    <row r="5" spans="1:22" ht="15" x14ac:dyDescent="0.2">
      <c r="A5" s="23"/>
      <c r="B5" s="24"/>
      <c r="C5" s="24"/>
      <c r="D5" s="24"/>
      <c r="E5" s="24"/>
      <c r="F5" s="24"/>
      <c r="G5" s="24"/>
      <c r="H5" s="27"/>
      <c r="I5" s="28"/>
      <c r="J5" s="25"/>
      <c r="K5" s="26"/>
      <c r="L5" s="25"/>
      <c r="M5" s="25"/>
      <c r="N5" s="29"/>
      <c r="O5" s="28"/>
      <c r="P5" s="25"/>
      <c r="Q5" s="26"/>
      <c r="R5" s="25"/>
      <c r="S5" s="25"/>
      <c r="T5" s="29"/>
      <c r="U5" s="15"/>
      <c r="V5" s="21"/>
    </row>
    <row r="6" spans="1:22" ht="15" x14ac:dyDescent="0.2">
      <c r="A6" s="23" t="s">
        <v>9</v>
      </c>
      <c r="B6" s="24" t="s">
        <v>33</v>
      </c>
      <c r="C6" s="24" t="s">
        <v>34</v>
      </c>
      <c r="D6" s="24" t="s">
        <v>35</v>
      </c>
      <c r="E6" s="24" t="s">
        <v>36</v>
      </c>
      <c r="F6" s="24" t="s">
        <v>37</v>
      </c>
      <c r="G6" s="24" t="s">
        <v>38</v>
      </c>
      <c r="H6" s="27" t="s">
        <v>39</v>
      </c>
      <c r="I6" s="28">
        <v>24.241609</v>
      </c>
      <c r="J6" s="25">
        <v>0.96357300000000001</v>
      </c>
      <c r="K6" s="26">
        <v>25.205182000000001</v>
      </c>
      <c r="L6" s="25">
        <v>310.68143500000002</v>
      </c>
      <c r="M6" s="25">
        <v>22.039126</v>
      </c>
      <c r="N6" s="29">
        <v>332.72056099999998</v>
      </c>
      <c r="O6" s="28">
        <v>0</v>
      </c>
      <c r="P6" s="25">
        <v>0</v>
      </c>
      <c r="Q6" s="26">
        <v>0</v>
      </c>
      <c r="R6" s="25">
        <v>266.62240200000002</v>
      </c>
      <c r="S6" s="25">
        <v>18.939132000000001</v>
      </c>
      <c r="T6" s="29">
        <v>285.56153399999999</v>
      </c>
      <c r="U6" s="15" t="s">
        <v>18</v>
      </c>
      <c r="V6" s="21">
        <f t="shared" ref="V6:V24" si="0">+((N6/T6)-1)*100</f>
        <v>16.514488607558732</v>
      </c>
    </row>
    <row r="7" spans="1:22" ht="15" x14ac:dyDescent="0.2">
      <c r="A7" s="23" t="s">
        <v>9</v>
      </c>
      <c r="B7" s="24" t="s">
        <v>33</v>
      </c>
      <c r="C7" s="24" t="s">
        <v>25</v>
      </c>
      <c r="D7" s="24" t="s">
        <v>40</v>
      </c>
      <c r="E7" s="24" t="s">
        <v>41</v>
      </c>
      <c r="F7" s="24" t="s">
        <v>42</v>
      </c>
      <c r="G7" s="24" t="s">
        <v>43</v>
      </c>
      <c r="H7" s="27" t="s">
        <v>43</v>
      </c>
      <c r="I7" s="28">
        <v>0</v>
      </c>
      <c r="J7" s="25">
        <v>164.27623500000001</v>
      </c>
      <c r="K7" s="26">
        <v>164.27623500000001</v>
      </c>
      <c r="L7" s="25">
        <v>0</v>
      </c>
      <c r="M7" s="25">
        <v>1232.497464</v>
      </c>
      <c r="N7" s="29">
        <v>1232.497464</v>
      </c>
      <c r="O7" s="28">
        <v>0</v>
      </c>
      <c r="P7" s="25">
        <v>0</v>
      </c>
      <c r="Q7" s="26">
        <v>0</v>
      </c>
      <c r="R7" s="25">
        <v>0</v>
      </c>
      <c r="S7" s="25">
        <v>0</v>
      </c>
      <c r="T7" s="29">
        <v>0</v>
      </c>
      <c r="U7" s="15" t="s">
        <v>18</v>
      </c>
      <c r="V7" s="20" t="s">
        <v>18</v>
      </c>
    </row>
    <row r="8" spans="1:22" ht="15" x14ac:dyDescent="0.2">
      <c r="A8" s="23" t="s">
        <v>9</v>
      </c>
      <c r="B8" s="24" t="s">
        <v>33</v>
      </c>
      <c r="C8" s="24" t="s">
        <v>25</v>
      </c>
      <c r="D8" s="24" t="s">
        <v>44</v>
      </c>
      <c r="E8" s="24" t="s">
        <v>45</v>
      </c>
      <c r="F8" s="24" t="s">
        <v>46</v>
      </c>
      <c r="G8" s="24" t="s">
        <v>47</v>
      </c>
      <c r="H8" s="27" t="s">
        <v>48</v>
      </c>
      <c r="I8" s="28">
        <v>35.470618000000002</v>
      </c>
      <c r="J8" s="25">
        <v>0</v>
      </c>
      <c r="K8" s="26">
        <v>35.470618000000002</v>
      </c>
      <c r="L8" s="25">
        <v>467.780486</v>
      </c>
      <c r="M8" s="25">
        <v>0</v>
      </c>
      <c r="N8" s="29">
        <v>467.780486</v>
      </c>
      <c r="O8" s="28">
        <v>21.160702000000001</v>
      </c>
      <c r="P8" s="25">
        <v>0</v>
      </c>
      <c r="Q8" s="26">
        <v>21.160702000000001</v>
      </c>
      <c r="R8" s="25">
        <v>426.51687900000002</v>
      </c>
      <c r="S8" s="25">
        <v>0</v>
      </c>
      <c r="T8" s="29">
        <v>426.51687900000002</v>
      </c>
      <c r="U8" s="16">
        <f t="shared" ref="U8:U9" si="1">+((K8/Q8)-1)*100</f>
        <v>67.624958756094202</v>
      </c>
      <c r="V8" s="21">
        <f t="shared" ref="V6:V9" si="2">+((N8/T8)-1)*100</f>
        <v>9.6745542865139367</v>
      </c>
    </row>
    <row r="9" spans="1:22" ht="15" x14ac:dyDescent="0.2">
      <c r="A9" s="23" t="s">
        <v>9</v>
      </c>
      <c r="B9" s="24" t="s">
        <v>33</v>
      </c>
      <c r="C9" s="24" t="s">
        <v>25</v>
      </c>
      <c r="D9" s="24" t="s">
        <v>49</v>
      </c>
      <c r="E9" s="33" t="s">
        <v>50</v>
      </c>
      <c r="F9" s="24" t="s">
        <v>51</v>
      </c>
      <c r="G9" s="24" t="s">
        <v>52</v>
      </c>
      <c r="H9" s="27" t="s">
        <v>53</v>
      </c>
      <c r="I9" s="28">
        <v>807.00034000000005</v>
      </c>
      <c r="J9" s="25">
        <v>62.641513000000003</v>
      </c>
      <c r="K9" s="26">
        <v>869.64185299999997</v>
      </c>
      <c r="L9" s="25">
        <v>7409.2019650000002</v>
      </c>
      <c r="M9" s="25">
        <v>584.48840299999995</v>
      </c>
      <c r="N9" s="29">
        <v>7993.6903679999996</v>
      </c>
      <c r="O9" s="28">
        <v>681.02827400000001</v>
      </c>
      <c r="P9" s="25">
        <v>48.753816</v>
      </c>
      <c r="Q9" s="26">
        <v>729.78209000000004</v>
      </c>
      <c r="R9" s="25">
        <v>6405.8173589999997</v>
      </c>
      <c r="S9" s="25">
        <v>581.88511100000005</v>
      </c>
      <c r="T9" s="29">
        <v>6987.7024709999996</v>
      </c>
      <c r="U9" s="16">
        <f t="shared" ref="U9:U24" si="3">+((K9/Q9)-1)*100</f>
        <v>19.164592405933114</v>
      </c>
      <c r="V9" s="21">
        <f t="shared" ref="V9:V24" si="4">+((N9/T9)-1)*100</f>
        <v>14.39654737984335</v>
      </c>
    </row>
    <row r="10" spans="1:22" ht="15" x14ac:dyDescent="0.2">
      <c r="A10" s="23" t="s">
        <v>9</v>
      </c>
      <c r="B10" s="24" t="s">
        <v>33</v>
      </c>
      <c r="C10" s="24" t="s">
        <v>25</v>
      </c>
      <c r="D10" s="24" t="s">
        <v>54</v>
      </c>
      <c r="E10" s="24" t="s">
        <v>55</v>
      </c>
      <c r="F10" s="24" t="s">
        <v>56</v>
      </c>
      <c r="G10" s="24" t="s">
        <v>57</v>
      </c>
      <c r="H10" s="27" t="s">
        <v>58</v>
      </c>
      <c r="I10" s="28">
        <v>0</v>
      </c>
      <c r="J10" s="25">
        <v>578.33111199999996</v>
      </c>
      <c r="K10" s="26">
        <v>578.33111199999996</v>
      </c>
      <c r="L10" s="25">
        <v>0</v>
      </c>
      <c r="M10" s="25">
        <v>7833.5000060000002</v>
      </c>
      <c r="N10" s="29">
        <v>7833.5000060000002</v>
      </c>
      <c r="O10" s="28">
        <v>0</v>
      </c>
      <c r="P10" s="25">
        <v>859.38927999999999</v>
      </c>
      <c r="Q10" s="26">
        <v>859.38927999999999</v>
      </c>
      <c r="R10" s="25">
        <v>0</v>
      </c>
      <c r="S10" s="25">
        <v>8223.3896339999992</v>
      </c>
      <c r="T10" s="29">
        <v>8223.3896339999992</v>
      </c>
      <c r="U10" s="16">
        <f t="shared" si="3"/>
        <v>-32.704407017969785</v>
      </c>
      <c r="V10" s="21">
        <f t="shared" si="4"/>
        <v>-4.7412277096537174</v>
      </c>
    </row>
    <row r="11" spans="1:22" ht="15" x14ac:dyDescent="0.2">
      <c r="A11" s="23" t="s">
        <v>9</v>
      </c>
      <c r="B11" s="24" t="s">
        <v>33</v>
      </c>
      <c r="C11" s="24" t="s">
        <v>25</v>
      </c>
      <c r="D11" s="24" t="s">
        <v>54</v>
      </c>
      <c r="E11" s="33" t="s">
        <v>59</v>
      </c>
      <c r="F11" s="24" t="s">
        <v>60</v>
      </c>
      <c r="G11" s="24" t="s">
        <v>61</v>
      </c>
      <c r="H11" s="27" t="s">
        <v>61</v>
      </c>
      <c r="I11" s="28">
        <v>582.783726</v>
      </c>
      <c r="J11" s="25">
        <v>40.227024</v>
      </c>
      <c r="K11" s="26">
        <v>623.01074900000003</v>
      </c>
      <c r="L11" s="25">
        <v>6307.3534950000003</v>
      </c>
      <c r="M11" s="25">
        <v>416.65414700000002</v>
      </c>
      <c r="N11" s="29">
        <v>6724.0076419999996</v>
      </c>
      <c r="O11" s="28">
        <v>651.75011199999994</v>
      </c>
      <c r="P11" s="25">
        <v>0</v>
      </c>
      <c r="Q11" s="26">
        <v>651.75011199999994</v>
      </c>
      <c r="R11" s="25">
        <v>2958.0030929999998</v>
      </c>
      <c r="S11" s="25">
        <v>741.77082199999995</v>
      </c>
      <c r="T11" s="29">
        <v>3699.7739150000002</v>
      </c>
      <c r="U11" s="16">
        <f t="shared" si="3"/>
        <v>-4.4095677884593787</v>
      </c>
      <c r="V11" s="21">
        <f t="shared" si="4"/>
        <v>81.741041384686852</v>
      </c>
    </row>
    <row r="12" spans="1:22" ht="15" x14ac:dyDescent="0.2">
      <c r="A12" s="23" t="s">
        <v>9</v>
      </c>
      <c r="B12" s="24" t="s">
        <v>33</v>
      </c>
      <c r="C12" s="24" t="s">
        <v>25</v>
      </c>
      <c r="D12" s="24" t="s">
        <v>54</v>
      </c>
      <c r="E12" s="24" t="s">
        <v>62</v>
      </c>
      <c r="F12" s="24" t="s">
        <v>46</v>
      </c>
      <c r="G12" s="24" t="s">
        <v>63</v>
      </c>
      <c r="H12" s="27" t="s">
        <v>64</v>
      </c>
      <c r="I12" s="28">
        <v>193.65886800000001</v>
      </c>
      <c r="J12" s="25">
        <v>6.0316229999999997</v>
      </c>
      <c r="K12" s="26">
        <v>199.69049000000001</v>
      </c>
      <c r="L12" s="25">
        <v>2888.0366720000002</v>
      </c>
      <c r="M12" s="25">
        <v>121.981711</v>
      </c>
      <c r="N12" s="29">
        <v>3010.018384</v>
      </c>
      <c r="O12" s="28">
        <v>260.32796999999999</v>
      </c>
      <c r="P12" s="25">
        <v>10.780405</v>
      </c>
      <c r="Q12" s="26">
        <v>271.10837500000002</v>
      </c>
      <c r="R12" s="25">
        <v>2868.9180839999999</v>
      </c>
      <c r="S12" s="25">
        <v>96.736564000000001</v>
      </c>
      <c r="T12" s="29">
        <v>2965.6546480000002</v>
      </c>
      <c r="U12" s="16">
        <f t="shared" si="3"/>
        <v>-26.342928358447061</v>
      </c>
      <c r="V12" s="21">
        <f t="shared" si="4"/>
        <v>1.4959171335043431</v>
      </c>
    </row>
    <row r="13" spans="1:22" ht="15" x14ac:dyDescent="0.2">
      <c r="A13" s="23" t="s">
        <v>9</v>
      </c>
      <c r="B13" s="24" t="s">
        <v>33</v>
      </c>
      <c r="C13" s="24" t="s">
        <v>25</v>
      </c>
      <c r="D13" s="24" t="s">
        <v>54</v>
      </c>
      <c r="E13" s="24" t="s">
        <v>65</v>
      </c>
      <c r="F13" s="24" t="s">
        <v>46</v>
      </c>
      <c r="G13" s="24" t="s">
        <v>63</v>
      </c>
      <c r="H13" s="27" t="s">
        <v>66</v>
      </c>
      <c r="I13" s="28">
        <v>211.4435</v>
      </c>
      <c r="J13" s="25">
        <v>0</v>
      </c>
      <c r="K13" s="26">
        <v>211.4435</v>
      </c>
      <c r="L13" s="25">
        <v>2092.9150119999999</v>
      </c>
      <c r="M13" s="25">
        <v>0</v>
      </c>
      <c r="N13" s="29">
        <v>2092.9150119999999</v>
      </c>
      <c r="O13" s="28">
        <v>184.234827</v>
      </c>
      <c r="P13" s="25">
        <v>0</v>
      </c>
      <c r="Q13" s="26">
        <v>184.234827</v>
      </c>
      <c r="R13" s="25">
        <v>2060.3846570000001</v>
      </c>
      <c r="S13" s="25">
        <v>0</v>
      </c>
      <c r="T13" s="29">
        <v>2060.3846570000001</v>
      </c>
      <c r="U13" s="16">
        <f t="shared" si="3"/>
        <v>14.768474258127107</v>
      </c>
      <c r="V13" s="21">
        <f t="shared" si="4"/>
        <v>1.5788486334083585</v>
      </c>
    </row>
    <row r="14" spans="1:22" ht="15" x14ac:dyDescent="0.2">
      <c r="A14" s="23" t="s">
        <v>9</v>
      </c>
      <c r="B14" s="24" t="s">
        <v>67</v>
      </c>
      <c r="C14" s="24" t="s">
        <v>25</v>
      </c>
      <c r="D14" s="24" t="s">
        <v>54</v>
      </c>
      <c r="E14" s="24" t="s">
        <v>55</v>
      </c>
      <c r="F14" s="24" t="s">
        <v>56</v>
      </c>
      <c r="G14" s="24" t="s">
        <v>57</v>
      </c>
      <c r="H14" s="27" t="s">
        <v>58</v>
      </c>
      <c r="I14" s="28">
        <v>0</v>
      </c>
      <c r="J14" s="25">
        <v>23.020265999999999</v>
      </c>
      <c r="K14" s="26">
        <v>23.020265999999999</v>
      </c>
      <c r="L14" s="25">
        <v>0</v>
      </c>
      <c r="M14" s="25">
        <v>180.27261300000001</v>
      </c>
      <c r="N14" s="29">
        <v>180.27261300000001</v>
      </c>
      <c r="O14" s="28">
        <v>0</v>
      </c>
      <c r="P14" s="25">
        <v>70.793503000000001</v>
      </c>
      <c r="Q14" s="26">
        <v>70.793503000000001</v>
      </c>
      <c r="R14" s="25">
        <v>0</v>
      </c>
      <c r="S14" s="25">
        <v>255.32884200000001</v>
      </c>
      <c r="T14" s="29">
        <v>255.32884200000001</v>
      </c>
      <c r="U14" s="16">
        <f t="shared" si="3"/>
        <v>-67.482516015629287</v>
      </c>
      <c r="V14" s="21">
        <f t="shared" si="4"/>
        <v>-29.395907024087787</v>
      </c>
    </row>
    <row r="15" spans="1:22" ht="15" x14ac:dyDescent="0.2">
      <c r="A15" s="23" t="s">
        <v>9</v>
      </c>
      <c r="B15" s="24" t="s">
        <v>33</v>
      </c>
      <c r="C15" s="24" t="s">
        <v>25</v>
      </c>
      <c r="D15" s="24" t="s">
        <v>68</v>
      </c>
      <c r="E15" s="24" t="s">
        <v>69</v>
      </c>
      <c r="F15" s="24" t="s">
        <v>37</v>
      </c>
      <c r="G15" s="24" t="s">
        <v>70</v>
      </c>
      <c r="H15" s="27" t="s">
        <v>71</v>
      </c>
      <c r="I15" s="28">
        <v>0</v>
      </c>
      <c r="J15" s="25">
        <v>0</v>
      </c>
      <c r="K15" s="26">
        <v>0</v>
      </c>
      <c r="L15" s="25">
        <v>43.25</v>
      </c>
      <c r="M15" s="25">
        <v>8.2322120000000005</v>
      </c>
      <c r="N15" s="29">
        <v>51.482211999999997</v>
      </c>
      <c r="O15" s="28">
        <v>0</v>
      </c>
      <c r="P15" s="25">
        <v>0</v>
      </c>
      <c r="Q15" s="26">
        <v>0</v>
      </c>
      <c r="R15" s="25">
        <v>130.28112400000001</v>
      </c>
      <c r="S15" s="25">
        <v>76.307045000000002</v>
      </c>
      <c r="T15" s="29">
        <v>206.58816899999999</v>
      </c>
      <c r="U15" s="15" t="s">
        <v>18</v>
      </c>
      <c r="V15" s="21">
        <f t="shared" si="4"/>
        <v>-75.079786877824546</v>
      </c>
    </row>
    <row r="16" spans="1:22" ht="15" x14ac:dyDescent="0.2">
      <c r="A16" s="23" t="s">
        <v>9</v>
      </c>
      <c r="B16" s="24" t="s">
        <v>33</v>
      </c>
      <c r="C16" s="24" t="s">
        <v>25</v>
      </c>
      <c r="D16" s="24" t="s">
        <v>72</v>
      </c>
      <c r="E16" s="24" t="s">
        <v>73</v>
      </c>
      <c r="F16" s="24" t="s">
        <v>37</v>
      </c>
      <c r="G16" s="24" t="s">
        <v>74</v>
      </c>
      <c r="H16" s="27" t="s">
        <v>75</v>
      </c>
      <c r="I16" s="28">
        <v>637.44640000000004</v>
      </c>
      <c r="J16" s="25">
        <v>0</v>
      </c>
      <c r="K16" s="26">
        <v>637.44640000000004</v>
      </c>
      <c r="L16" s="25">
        <v>3412.0608999999999</v>
      </c>
      <c r="M16" s="25">
        <v>0</v>
      </c>
      <c r="N16" s="29">
        <v>3412.0608999999999</v>
      </c>
      <c r="O16" s="28">
        <v>269.27999999999997</v>
      </c>
      <c r="P16" s="25">
        <v>0</v>
      </c>
      <c r="Q16" s="26">
        <v>269.27999999999997</v>
      </c>
      <c r="R16" s="25">
        <v>2672.2040999999999</v>
      </c>
      <c r="S16" s="25">
        <v>0</v>
      </c>
      <c r="T16" s="29">
        <v>2672.2040999999999</v>
      </c>
      <c r="U16" s="15" t="s">
        <v>18</v>
      </c>
      <c r="V16" s="21">
        <f t="shared" si="4"/>
        <v>27.687136622535679</v>
      </c>
    </row>
    <row r="17" spans="1:22" ht="15" x14ac:dyDescent="0.2">
      <c r="A17" s="23" t="s">
        <v>9</v>
      </c>
      <c r="B17" s="24" t="s">
        <v>33</v>
      </c>
      <c r="C17" s="24" t="s">
        <v>25</v>
      </c>
      <c r="D17" s="24" t="s">
        <v>76</v>
      </c>
      <c r="E17" s="24" t="s">
        <v>77</v>
      </c>
      <c r="F17" s="24" t="s">
        <v>42</v>
      </c>
      <c r="G17" s="24" t="s">
        <v>78</v>
      </c>
      <c r="H17" s="27" t="s">
        <v>79</v>
      </c>
      <c r="I17" s="28">
        <v>0</v>
      </c>
      <c r="J17" s="25">
        <v>103.60718</v>
      </c>
      <c r="K17" s="26">
        <v>103.60718</v>
      </c>
      <c r="L17" s="25">
        <v>0</v>
      </c>
      <c r="M17" s="25">
        <v>1088.43496</v>
      </c>
      <c r="N17" s="29">
        <v>1088.43496</v>
      </c>
      <c r="O17" s="28">
        <v>0</v>
      </c>
      <c r="P17" s="25">
        <v>85.813400000000001</v>
      </c>
      <c r="Q17" s="26">
        <v>85.813400000000001</v>
      </c>
      <c r="R17" s="25">
        <v>0</v>
      </c>
      <c r="S17" s="25">
        <v>1103.3865900000001</v>
      </c>
      <c r="T17" s="29">
        <v>1103.3865900000001</v>
      </c>
      <c r="U17" s="16">
        <f t="shared" si="3"/>
        <v>20.735432927724574</v>
      </c>
      <c r="V17" s="21">
        <f t="shared" si="4"/>
        <v>-1.3550672208187731</v>
      </c>
    </row>
    <row r="18" spans="1:22" ht="15" x14ac:dyDescent="0.2">
      <c r="A18" s="23" t="s">
        <v>9</v>
      </c>
      <c r="B18" s="24" t="s">
        <v>33</v>
      </c>
      <c r="C18" s="24" t="s">
        <v>25</v>
      </c>
      <c r="D18" s="24" t="s">
        <v>80</v>
      </c>
      <c r="E18" s="24" t="s">
        <v>81</v>
      </c>
      <c r="F18" s="24" t="s">
        <v>26</v>
      </c>
      <c r="G18" s="24" t="s">
        <v>27</v>
      </c>
      <c r="H18" s="27" t="s">
        <v>27</v>
      </c>
      <c r="I18" s="28">
        <v>201.76891699999999</v>
      </c>
      <c r="J18" s="25">
        <v>21.221097</v>
      </c>
      <c r="K18" s="26">
        <v>222.990014</v>
      </c>
      <c r="L18" s="25">
        <v>2123.1383249999999</v>
      </c>
      <c r="M18" s="25">
        <v>309.60387400000002</v>
      </c>
      <c r="N18" s="29">
        <v>2432.7421989999998</v>
      </c>
      <c r="O18" s="28">
        <v>121.623897</v>
      </c>
      <c r="P18" s="25">
        <v>33.505699999999997</v>
      </c>
      <c r="Q18" s="26">
        <v>155.12959699999999</v>
      </c>
      <c r="R18" s="25">
        <v>2002.6724919999999</v>
      </c>
      <c r="S18" s="25">
        <v>321.29050999999998</v>
      </c>
      <c r="T18" s="29">
        <v>2323.963002</v>
      </c>
      <c r="U18" s="16">
        <f t="shared" si="3"/>
        <v>43.744339128270937</v>
      </c>
      <c r="V18" s="21">
        <f t="shared" si="4"/>
        <v>4.6807628566541082</v>
      </c>
    </row>
    <row r="19" spans="1:22" ht="15" x14ac:dyDescent="0.2">
      <c r="A19" s="23" t="s">
        <v>9</v>
      </c>
      <c r="B19" s="24" t="s">
        <v>33</v>
      </c>
      <c r="C19" s="24" t="s">
        <v>25</v>
      </c>
      <c r="D19" s="24" t="s">
        <v>80</v>
      </c>
      <c r="E19" s="24" t="s">
        <v>82</v>
      </c>
      <c r="F19" s="24" t="s">
        <v>26</v>
      </c>
      <c r="G19" s="24" t="s">
        <v>27</v>
      </c>
      <c r="H19" s="27" t="s">
        <v>82</v>
      </c>
      <c r="I19" s="28">
        <v>92.032920000000004</v>
      </c>
      <c r="J19" s="25">
        <v>27.156647</v>
      </c>
      <c r="K19" s="26">
        <v>119.189567</v>
      </c>
      <c r="L19" s="25">
        <v>885.89839400000005</v>
      </c>
      <c r="M19" s="25">
        <v>326.83252499999998</v>
      </c>
      <c r="N19" s="29">
        <v>1212.7309190000001</v>
      </c>
      <c r="O19" s="28">
        <v>87.116507999999996</v>
      </c>
      <c r="P19" s="25">
        <v>28.828952999999998</v>
      </c>
      <c r="Q19" s="26">
        <v>115.94546099999999</v>
      </c>
      <c r="R19" s="25">
        <v>904.81290100000001</v>
      </c>
      <c r="S19" s="25">
        <v>278.53976899999998</v>
      </c>
      <c r="T19" s="29">
        <v>1183.35267</v>
      </c>
      <c r="U19" s="16">
        <f t="shared" si="3"/>
        <v>2.7979586022776726</v>
      </c>
      <c r="V19" s="21">
        <f t="shared" si="4"/>
        <v>2.4826283613320621</v>
      </c>
    </row>
    <row r="20" spans="1:22" ht="15" x14ac:dyDescent="0.2">
      <c r="A20" s="23" t="s">
        <v>9</v>
      </c>
      <c r="B20" s="24" t="s">
        <v>33</v>
      </c>
      <c r="C20" s="24" t="s">
        <v>25</v>
      </c>
      <c r="D20" s="24" t="s">
        <v>80</v>
      </c>
      <c r="E20" s="24" t="s">
        <v>83</v>
      </c>
      <c r="F20" s="24" t="s">
        <v>26</v>
      </c>
      <c r="G20" s="24" t="s">
        <v>27</v>
      </c>
      <c r="H20" s="27" t="s">
        <v>27</v>
      </c>
      <c r="I20" s="28">
        <v>51.826875000000001</v>
      </c>
      <c r="J20" s="25">
        <v>19.769288</v>
      </c>
      <c r="K20" s="26">
        <v>71.596163000000004</v>
      </c>
      <c r="L20" s="25">
        <v>765.466587</v>
      </c>
      <c r="M20" s="25">
        <v>175.82118199999999</v>
      </c>
      <c r="N20" s="29">
        <v>941.28776900000003</v>
      </c>
      <c r="O20" s="28">
        <v>78.324393000000001</v>
      </c>
      <c r="P20" s="25">
        <v>10.624197000000001</v>
      </c>
      <c r="Q20" s="26">
        <v>88.948589999999996</v>
      </c>
      <c r="R20" s="25">
        <v>699.00001099999997</v>
      </c>
      <c r="S20" s="25">
        <v>135.90606</v>
      </c>
      <c r="T20" s="29">
        <v>834.906071</v>
      </c>
      <c r="U20" s="16">
        <f t="shared" si="3"/>
        <v>-19.508377816893997</v>
      </c>
      <c r="V20" s="21">
        <f t="shared" si="4"/>
        <v>12.741756431664509</v>
      </c>
    </row>
    <row r="21" spans="1:22" ht="15" x14ac:dyDescent="0.2">
      <c r="A21" s="23" t="s">
        <v>9</v>
      </c>
      <c r="B21" s="24" t="s">
        <v>33</v>
      </c>
      <c r="C21" s="24" t="s">
        <v>25</v>
      </c>
      <c r="D21" s="24" t="s">
        <v>84</v>
      </c>
      <c r="E21" s="24" t="s">
        <v>85</v>
      </c>
      <c r="F21" s="24" t="s">
        <v>56</v>
      </c>
      <c r="G21" s="24" t="s">
        <v>56</v>
      </c>
      <c r="H21" s="27" t="s">
        <v>86</v>
      </c>
      <c r="I21" s="28">
        <v>754.48638500000004</v>
      </c>
      <c r="J21" s="25">
        <v>69.715947</v>
      </c>
      <c r="K21" s="26">
        <v>824.20233199999996</v>
      </c>
      <c r="L21" s="25">
        <v>8768.0072889999992</v>
      </c>
      <c r="M21" s="25">
        <v>812.37068999999997</v>
      </c>
      <c r="N21" s="29">
        <v>9580.3779790000008</v>
      </c>
      <c r="O21" s="28">
        <v>810.31233599999996</v>
      </c>
      <c r="P21" s="25">
        <v>69.264555999999999</v>
      </c>
      <c r="Q21" s="26">
        <v>879.57689200000004</v>
      </c>
      <c r="R21" s="25">
        <v>8432.2959150000006</v>
      </c>
      <c r="S21" s="25">
        <v>769.45652399999994</v>
      </c>
      <c r="T21" s="29">
        <v>9201.7524389999999</v>
      </c>
      <c r="U21" s="16">
        <f t="shared" si="3"/>
        <v>-6.2955905849331977</v>
      </c>
      <c r="V21" s="21">
        <f t="shared" si="4"/>
        <v>4.1147112195201396</v>
      </c>
    </row>
    <row r="22" spans="1:22" ht="15" x14ac:dyDescent="0.2">
      <c r="A22" s="23" t="s">
        <v>9</v>
      </c>
      <c r="B22" s="24" t="s">
        <v>33</v>
      </c>
      <c r="C22" s="24" t="s">
        <v>25</v>
      </c>
      <c r="D22" s="24" t="s">
        <v>87</v>
      </c>
      <c r="E22" s="33" t="s">
        <v>88</v>
      </c>
      <c r="F22" s="24" t="s">
        <v>26</v>
      </c>
      <c r="G22" s="24" t="s">
        <v>27</v>
      </c>
      <c r="H22" s="27" t="s">
        <v>27</v>
      </c>
      <c r="I22" s="28">
        <v>122.853544</v>
      </c>
      <c r="J22" s="25">
        <v>0</v>
      </c>
      <c r="K22" s="26">
        <v>122.853544</v>
      </c>
      <c r="L22" s="25">
        <v>3302.6059850000001</v>
      </c>
      <c r="M22" s="25">
        <v>0</v>
      </c>
      <c r="N22" s="29">
        <v>3302.6059850000001</v>
      </c>
      <c r="O22" s="28">
        <v>67.945999999999998</v>
      </c>
      <c r="P22" s="25">
        <v>0</v>
      </c>
      <c r="Q22" s="26">
        <v>67.945999999999998</v>
      </c>
      <c r="R22" s="25">
        <v>3924.8388639999998</v>
      </c>
      <c r="S22" s="25">
        <v>0</v>
      </c>
      <c r="T22" s="29">
        <v>3924.8388639999998</v>
      </c>
      <c r="U22" s="16">
        <f t="shared" si="3"/>
        <v>80.810561328113508</v>
      </c>
      <c r="V22" s="21">
        <f t="shared" si="4"/>
        <v>-15.853717835586533</v>
      </c>
    </row>
    <row r="23" spans="1:22" ht="15" x14ac:dyDescent="0.2">
      <c r="A23" s="23" t="s">
        <v>9</v>
      </c>
      <c r="B23" s="24" t="s">
        <v>33</v>
      </c>
      <c r="C23" s="24" t="s">
        <v>25</v>
      </c>
      <c r="D23" s="24" t="s">
        <v>89</v>
      </c>
      <c r="E23" s="24" t="s">
        <v>90</v>
      </c>
      <c r="F23" s="24" t="s">
        <v>46</v>
      </c>
      <c r="G23" s="24" t="s">
        <v>46</v>
      </c>
      <c r="H23" s="27" t="s">
        <v>91</v>
      </c>
      <c r="I23" s="28">
        <v>1166.6983909999999</v>
      </c>
      <c r="J23" s="25">
        <v>52.230722999999998</v>
      </c>
      <c r="K23" s="26">
        <v>1218.929114</v>
      </c>
      <c r="L23" s="25">
        <v>3244.4421419999999</v>
      </c>
      <c r="M23" s="25">
        <v>129.213112</v>
      </c>
      <c r="N23" s="29">
        <v>3373.6552539999998</v>
      </c>
      <c r="O23" s="28">
        <v>0</v>
      </c>
      <c r="P23" s="25">
        <v>0</v>
      </c>
      <c r="Q23" s="26">
        <v>0</v>
      </c>
      <c r="R23" s="25">
        <v>0</v>
      </c>
      <c r="S23" s="25">
        <v>0</v>
      </c>
      <c r="T23" s="29">
        <v>0</v>
      </c>
      <c r="U23" s="15" t="s">
        <v>18</v>
      </c>
      <c r="V23" s="20" t="s">
        <v>18</v>
      </c>
    </row>
    <row r="24" spans="1:22" ht="15" x14ac:dyDescent="0.2">
      <c r="A24" s="23" t="s">
        <v>9</v>
      </c>
      <c r="B24" s="24" t="s">
        <v>33</v>
      </c>
      <c r="C24" s="24" t="s">
        <v>25</v>
      </c>
      <c r="D24" s="24" t="s">
        <v>89</v>
      </c>
      <c r="E24" s="24" t="s">
        <v>92</v>
      </c>
      <c r="F24" s="24" t="s">
        <v>37</v>
      </c>
      <c r="G24" s="24" t="s">
        <v>93</v>
      </c>
      <c r="H24" s="27" t="s">
        <v>94</v>
      </c>
      <c r="I24" s="28">
        <v>0</v>
      </c>
      <c r="J24" s="25">
        <v>0</v>
      </c>
      <c r="K24" s="26">
        <v>0</v>
      </c>
      <c r="L24" s="25">
        <v>0</v>
      </c>
      <c r="M24" s="25">
        <v>0</v>
      </c>
      <c r="N24" s="29">
        <v>0</v>
      </c>
      <c r="O24" s="28">
        <v>0</v>
      </c>
      <c r="P24" s="25">
        <v>0</v>
      </c>
      <c r="Q24" s="26">
        <v>0</v>
      </c>
      <c r="R24" s="25">
        <v>672.95781499999998</v>
      </c>
      <c r="S24" s="25">
        <v>70.643878000000001</v>
      </c>
      <c r="T24" s="29">
        <v>743.60169299999995</v>
      </c>
      <c r="U24" s="15" t="s">
        <v>18</v>
      </c>
      <c r="V24" s="20" t="s">
        <v>18</v>
      </c>
    </row>
    <row r="25" spans="1:22" ht="15" x14ac:dyDescent="0.2">
      <c r="A25" s="23" t="s">
        <v>9</v>
      </c>
      <c r="B25" s="24" t="s">
        <v>33</v>
      </c>
      <c r="C25" s="24" t="s">
        <v>34</v>
      </c>
      <c r="D25" s="24" t="s">
        <v>95</v>
      </c>
      <c r="E25" s="24" t="s">
        <v>96</v>
      </c>
      <c r="F25" s="24" t="s">
        <v>37</v>
      </c>
      <c r="G25" s="24" t="s">
        <v>70</v>
      </c>
      <c r="H25" s="27" t="s">
        <v>71</v>
      </c>
      <c r="I25" s="28">
        <v>0</v>
      </c>
      <c r="J25" s="25">
        <v>0</v>
      </c>
      <c r="K25" s="26">
        <v>0</v>
      </c>
      <c r="L25" s="25">
        <v>0</v>
      </c>
      <c r="M25" s="25">
        <v>0</v>
      </c>
      <c r="N25" s="29">
        <v>0</v>
      </c>
      <c r="O25" s="28">
        <v>98.359920000000002</v>
      </c>
      <c r="P25" s="25">
        <v>8.0700299999999991</v>
      </c>
      <c r="Q25" s="26">
        <v>106.42995000000001</v>
      </c>
      <c r="R25" s="25">
        <v>129.64859999999999</v>
      </c>
      <c r="S25" s="25">
        <v>10.503270000000001</v>
      </c>
      <c r="T25" s="29">
        <v>140.15187</v>
      </c>
      <c r="U25" s="15" t="s">
        <v>18</v>
      </c>
      <c r="V25" s="20" t="s">
        <v>18</v>
      </c>
    </row>
    <row r="26" spans="1:22" ht="15" x14ac:dyDescent="0.2">
      <c r="A26" s="23" t="s">
        <v>9</v>
      </c>
      <c r="B26" s="24" t="s">
        <v>33</v>
      </c>
      <c r="C26" s="24" t="s">
        <v>34</v>
      </c>
      <c r="D26" s="24" t="s">
        <v>97</v>
      </c>
      <c r="E26" s="24" t="s">
        <v>98</v>
      </c>
      <c r="F26" s="24" t="s">
        <v>42</v>
      </c>
      <c r="G26" s="24" t="s">
        <v>43</v>
      </c>
      <c r="H26" s="27" t="s">
        <v>43</v>
      </c>
      <c r="I26" s="28">
        <v>0</v>
      </c>
      <c r="J26" s="25">
        <v>0</v>
      </c>
      <c r="K26" s="26">
        <v>0</v>
      </c>
      <c r="L26" s="25">
        <v>0</v>
      </c>
      <c r="M26" s="25">
        <v>103.973517</v>
      </c>
      <c r="N26" s="29">
        <v>103.973517</v>
      </c>
      <c r="O26" s="28">
        <v>0</v>
      </c>
      <c r="P26" s="25">
        <v>46.641792000000002</v>
      </c>
      <c r="Q26" s="26">
        <v>46.641792000000002</v>
      </c>
      <c r="R26" s="25">
        <v>0</v>
      </c>
      <c r="S26" s="25">
        <v>206.329035</v>
      </c>
      <c r="T26" s="29">
        <v>206.329035</v>
      </c>
      <c r="U26" s="15" t="s">
        <v>18</v>
      </c>
      <c r="V26" s="21">
        <f t="shared" ref="V25:V78" si="5">+((N26/T26)-1)*100</f>
        <v>-49.607908067810236</v>
      </c>
    </row>
    <row r="27" spans="1:22" ht="15" x14ac:dyDescent="0.2">
      <c r="A27" s="23" t="s">
        <v>9</v>
      </c>
      <c r="B27" s="24" t="s">
        <v>33</v>
      </c>
      <c r="C27" s="24" t="s">
        <v>25</v>
      </c>
      <c r="D27" s="24" t="s">
        <v>99</v>
      </c>
      <c r="E27" s="24" t="s">
        <v>100</v>
      </c>
      <c r="F27" s="24" t="s">
        <v>101</v>
      </c>
      <c r="G27" s="24" t="s">
        <v>102</v>
      </c>
      <c r="H27" s="27" t="s">
        <v>103</v>
      </c>
      <c r="I27" s="28">
        <v>867.72720000000004</v>
      </c>
      <c r="J27" s="25">
        <v>182.2835</v>
      </c>
      <c r="K27" s="26">
        <v>1050.0107</v>
      </c>
      <c r="L27" s="25">
        <v>11498.3591</v>
      </c>
      <c r="M27" s="25">
        <v>2301.9412000000002</v>
      </c>
      <c r="N27" s="29">
        <v>13800.300300000001</v>
      </c>
      <c r="O27" s="28">
        <v>478.5729</v>
      </c>
      <c r="P27" s="25">
        <v>128.13038</v>
      </c>
      <c r="Q27" s="26">
        <v>606.70327999999995</v>
      </c>
      <c r="R27" s="25">
        <v>7428.6008000000002</v>
      </c>
      <c r="S27" s="25">
        <v>1635.3024800000001</v>
      </c>
      <c r="T27" s="29">
        <v>9063.9032800000004</v>
      </c>
      <c r="U27" s="16">
        <f t="shared" ref="U25:U78" si="6">+((K27/Q27)-1)*100</f>
        <v>73.068241859513279</v>
      </c>
      <c r="V27" s="21">
        <f t="shared" si="5"/>
        <v>52.2555997530459</v>
      </c>
    </row>
    <row r="28" spans="1:22" ht="15" x14ac:dyDescent="0.2">
      <c r="A28" s="23" t="s">
        <v>9</v>
      </c>
      <c r="B28" s="24" t="s">
        <v>33</v>
      </c>
      <c r="C28" s="24" t="s">
        <v>25</v>
      </c>
      <c r="D28" s="24" t="s">
        <v>99</v>
      </c>
      <c r="E28" s="33" t="s">
        <v>104</v>
      </c>
      <c r="F28" s="24" t="s">
        <v>56</v>
      </c>
      <c r="G28" s="24" t="s">
        <v>56</v>
      </c>
      <c r="H28" s="27" t="s">
        <v>105</v>
      </c>
      <c r="I28" s="28">
        <v>1120.3597</v>
      </c>
      <c r="J28" s="25">
        <v>102.5453</v>
      </c>
      <c r="K28" s="26">
        <v>1222.905</v>
      </c>
      <c r="L28" s="25">
        <v>11619.79196</v>
      </c>
      <c r="M28" s="25">
        <v>1000.16256</v>
      </c>
      <c r="N28" s="29">
        <v>12619.954519999999</v>
      </c>
      <c r="O28" s="28">
        <v>776.8365</v>
      </c>
      <c r="P28" s="25">
        <v>72.653300000000002</v>
      </c>
      <c r="Q28" s="26">
        <v>849.48979999999995</v>
      </c>
      <c r="R28" s="25">
        <v>6613.84</v>
      </c>
      <c r="S28" s="25">
        <v>793.51909999999998</v>
      </c>
      <c r="T28" s="29">
        <v>7407.3590999999997</v>
      </c>
      <c r="U28" s="16">
        <f t="shared" si="6"/>
        <v>43.957584893897497</v>
      </c>
      <c r="V28" s="21">
        <f t="shared" si="5"/>
        <v>70.370497091196782</v>
      </c>
    </row>
    <row r="29" spans="1:22" ht="15" x14ac:dyDescent="0.2">
      <c r="A29" s="23" t="s">
        <v>9</v>
      </c>
      <c r="B29" s="24" t="s">
        <v>33</v>
      </c>
      <c r="C29" s="24" t="s">
        <v>25</v>
      </c>
      <c r="D29" s="24" t="s">
        <v>106</v>
      </c>
      <c r="E29" s="24" t="s">
        <v>107</v>
      </c>
      <c r="F29" s="24" t="s">
        <v>108</v>
      </c>
      <c r="G29" s="24" t="s">
        <v>109</v>
      </c>
      <c r="H29" s="27" t="s">
        <v>107</v>
      </c>
      <c r="I29" s="28">
        <v>109.1695</v>
      </c>
      <c r="J29" s="25">
        <v>37.415844</v>
      </c>
      <c r="K29" s="26">
        <v>146.58534399999999</v>
      </c>
      <c r="L29" s="25">
        <v>1560.1859059999999</v>
      </c>
      <c r="M29" s="25">
        <v>425.16527300000001</v>
      </c>
      <c r="N29" s="29">
        <v>1985.351179</v>
      </c>
      <c r="O29" s="28">
        <v>174.41548299999999</v>
      </c>
      <c r="P29" s="25">
        <v>33.937555000000003</v>
      </c>
      <c r="Q29" s="26">
        <v>208.353038</v>
      </c>
      <c r="R29" s="25">
        <v>1700.597565</v>
      </c>
      <c r="S29" s="25">
        <v>245.65333999999999</v>
      </c>
      <c r="T29" s="29">
        <v>1946.2509050000001</v>
      </c>
      <c r="U29" s="16">
        <f t="shared" si="6"/>
        <v>-29.645689159569631</v>
      </c>
      <c r="V29" s="21">
        <f t="shared" si="5"/>
        <v>2.0090047947851852</v>
      </c>
    </row>
    <row r="30" spans="1:22" ht="15" x14ac:dyDescent="0.2">
      <c r="A30" s="23" t="s">
        <v>9</v>
      </c>
      <c r="B30" s="24" t="s">
        <v>33</v>
      </c>
      <c r="C30" s="24" t="s">
        <v>25</v>
      </c>
      <c r="D30" s="24" t="s">
        <v>106</v>
      </c>
      <c r="E30" s="33" t="s">
        <v>110</v>
      </c>
      <c r="F30" s="24" t="s">
        <v>56</v>
      </c>
      <c r="G30" s="24" t="s">
        <v>56</v>
      </c>
      <c r="H30" s="27" t="s">
        <v>111</v>
      </c>
      <c r="I30" s="28">
        <v>0</v>
      </c>
      <c r="J30" s="25">
        <v>0</v>
      </c>
      <c r="K30" s="26">
        <v>0</v>
      </c>
      <c r="L30" s="25">
        <v>0</v>
      </c>
      <c r="M30" s="25">
        <v>0</v>
      </c>
      <c r="N30" s="29">
        <v>0</v>
      </c>
      <c r="O30" s="28">
        <v>0</v>
      </c>
      <c r="P30" s="25">
        <v>0</v>
      </c>
      <c r="Q30" s="26">
        <v>0</v>
      </c>
      <c r="R30" s="25">
        <v>486.58337999999998</v>
      </c>
      <c r="S30" s="25">
        <v>71.418475999999998</v>
      </c>
      <c r="T30" s="29">
        <v>558.00185599999998</v>
      </c>
      <c r="U30" s="15" t="s">
        <v>18</v>
      </c>
      <c r="V30" s="20" t="s">
        <v>18</v>
      </c>
    </row>
    <row r="31" spans="1:22" ht="15" x14ac:dyDescent="0.2">
      <c r="A31" s="23" t="s">
        <v>9</v>
      </c>
      <c r="B31" s="24" t="s">
        <v>33</v>
      </c>
      <c r="C31" s="24" t="s">
        <v>25</v>
      </c>
      <c r="D31" s="24" t="s">
        <v>112</v>
      </c>
      <c r="E31" s="24" t="s">
        <v>113</v>
      </c>
      <c r="F31" s="24" t="s">
        <v>114</v>
      </c>
      <c r="G31" s="24" t="s">
        <v>115</v>
      </c>
      <c r="H31" s="27" t="s">
        <v>116</v>
      </c>
      <c r="I31" s="28">
        <v>863.44240000000002</v>
      </c>
      <c r="J31" s="25">
        <v>41.689340000000001</v>
      </c>
      <c r="K31" s="26">
        <v>905.13174000000004</v>
      </c>
      <c r="L31" s="25">
        <v>9498.1960299999992</v>
      </c>
      <c r="M31" s="25">
        <v>409.08517999999998</v>
      </c>
      <c r="N31" s="29">
        <v>9907.2812099999992</v>
      </c>
      <c r="O31" s="28">
        <v>748.87260000000003</v>
      </c>
      <c r="P31" s="25">
        <v>38.693080000000002</v>
      </c>
      <c r="Q31" s="26">
        <v>787.56568000000004</v>
      </c>
      <c r="R31" s="25">
        <v>11005.43694</v>
      </c>
      <c r="S31" s="25">
        <v>433.58746000000002</v>
      </c>
      <c r="T31" s="29">
        <v>11439.0244</v>
      </c>
      <c r="U31" s="16">
        <f t="shared" si="6"/>
        <v>14.927778467949482</v>
      </c>
      <c r="V31" s="21">
        <f t="shared" si="5"/>
        <v>-13.390505487513437</v>
      </c>
    </row>
    <row r="32" spans="1:22" ht="15" x14ac:dyDescent="0.2">
      <c r="A32" s="23" t="s">
        <v>9</v>
      </c>
      <c r="B32" s="24" t="s">
        <v>33</v>
      </c>
      <c r="C32" s="24" t="s">
        <v>25</v>
      </c>
      <c r="D32" s="24" t="s">
        <v>117</v>
      </c>
      <c r="E32" s="33" t="s">
        <v>118</v>
      </c>
      <c r="F32" s="24" t="s">
        <v>26</v>
      </c>
      <c r="G32" s="24" t="s">
        <v>119</v>
      </c>
      <c r="H32" s="27" t="s">
        <v>120</v>
      </c>
      <c r="I32" s="28">
        <v>88.623564999999999</v>
      </c>
      <c r="J32" s="25">
        <v>15.412474</v>
      </c>
      <c r="K32" s="26">
        <v>104.036039</v>
      </c>
      <c r="L32" s="25">
        <v>1088.2262290000001</v>
      </c>
      <c r="M32" s="25">
        <v>215.242807</v>
      </c>
      <c r="N32" s="29">
        <v>1303.469036</v>
      </c>
      <c r="O32" s="28">
        <v>126.212892</v>
      </c>
      <c r="P32" s="25">
        <v>24.695744000000001</v>
      </c>
      <c r="Q32" s="26">
        <v>150.908636</v>
      </c>
      <c r="R32" s="25">
        <v>816.143283</v>
      </c>
      <c r="S32" s="25">
        <v>179.26782700000001</v>
      </c>
      <c r="T32" s="29">
        <v>995.41111000000001</v>
      </c>
      <c r="U32" s="16">
        <f t="shared" si="6"/>
        <v>-31.060248268362855</v>
      </c>
      <c r="V32" s="21">
        <f t="shared" si="5"/>
        <v>30.947808689818611</v>
      </c>
    </row>
    <row r="33" spans="1:22" ht="15" x14ac:dyDescent="0.2">
      <c r="A33" s="23" t="s">
        <v>9</v>
      </c>
      <c r="B33" s="24" t="s">
        <v>33</v>
      </c>
      <c r="C33" s="24" t="s">
        <v>25</v>
      </c>
      <c r="D33" s="24" t="s">
        <v>117</v>
      </c>
      <c r="E33" s="24" t="s">
        <v>121</v>
      </c>
      <c r="F33" s="24" t="s">
        <v>26</v>
      </c>
      <c r="G33" s="24" t="s">
        <v>119</v>
      </c>
      <c r="H33" s="27" t="s">
        <v>122</v>
      </c>
      <c r="I33" s="28">
        <v>0</v>
      </c>
      <c r="J33" s="25">
        <v>0</v>
      </c>
      <c r="K33" s="26">
        <v>0</v>
      </c>
      <c r="L33" s="25">
        <v>645.53282300000001</v>
      </c>
      <c r="M33" s="25">
        <v>120.807365</v>
      </c>
      <c r="N33" s="29">
        <v>766.34018800000001</v>
      </c>
      <c r="O33" s="28">
        <v>124.986368</v>
      </c>
      <c r="P33" s="25">
        <v>20.929183999999999</v>
      </c>
      <c r="Q33" s="26">
        <v>145.91555199999999</v>
      </c>
      <c r="R33" s="25">
        <v>611.94220099999995</v>
      </c>
      <c r="S33" s="25">
        <v>142.759503</v>
      </c>
      <c r="T33" s="29">
        <v>754.70170399999995</v>
      </c>
      <c r="U33" s="15" t="s">
        <v>18</v>
      </c>
      <c r="V33" s="21">
        <f t="shared" si="5"/>
        <v>1.5421303461109037</v>
      </c>
    </row>
    <row r="34" spans="1:22" ht="15" x14ac:dyDescent="0.2">
      <c r="A34" s="23" t="s">
        <v>9</v>
      </c>
      <c r="B34" s="24" t="s">
        <v>33</v>
      </c>
      <c r="C34" s="24" t="s">
        <v>25</v>
      </c>
      <c r="D34" s="24" t="s">
        <v>117</v>
      </c>
      <c r="E34" s="33" t="s">
        <v>123</v>
      </c>
      <c r="F34" s="24" t="s">
        <v>26</v>
      </c>
      <c r="G34" s="24" t="s">
        <v>124</v>
      </c>
      <c r="H34" s="27" t="s">
        <v>125</v>
      </c>
      <c r="I34" s="28">
        <v>0</v>
      </c>
      <c r="J34" s="25">
        <v>0</v>
      </c>
      <c r="K34" s="26">
        <v>0</v>
      </c>
      <c r="L34" s="25">
        <v>2.9661379999999999</v>
      </c>
      <c r="M34" s="25">
        <v>0.63931700000000002</v>
      </c>
      <c r="N34" s="29">
        <v>3.6054550000000001</v>
      </c>
      <c r="O34" s="28">
        <v>0</v>
      </c>
      <c r="P34" s="25">
        <v>0</v>
      </c>
      <c r="Q34" s="26">
        <v>0</v>
      </c>
      <c r="R34" s="25">
        <v>73.094431</v>
      </c>
      <c r="S34" s="25">
        <v>14.699142</v>
      </c>
      <c r="T34" s="29">
        <v>87.793572999999995</v>
      </c>
      <c r="U34" s="15" t="s">
        <v>18</v>
      </c>
      <c r="V34" s="21">
        <f t="shared" si="5"/>
        <v>-95.893258610171841</v>
      </c>
    </row>
    <row r="35" spans="1:22" ht="15" x14ac:dyDescent="0.2">
      <c r="A35" s="23" t="s">
        <v>9</v>
      </c>
      <c r="B35" s="24" t="s">
        <v>33</v>
      </c>
      <c r="C35" s="24" t="s">
        <v>25</v>
      </c>
      <c r="D35" s="24" t="s">
        <v>126</v>
      </c>
      <c r="E35" s="33" t="s">
        <v>127</v>
      </c>
      <c r="F35" s="24" t="s">
        <v>60</v>
      </c>
      <c r="G35" s="24" t="s">
        <v>128</v>
      </c>
      <c r="H35" s="27" t="s">
        <v>129</v>
      </c>
      <c r="I35" s="28">
        <v>147.17751999999999</v>
      </c>
      <c r="J35" s="25">
        <v>12.475160000000001</v>
      </c>
      <c r="K35" s="26">
        <v>159.65268</v>
      </c>
      <c r="L35" s="25">
        <v>2011.6254260000001</v>
      </c>
      <c r="M35" s="25">
        <v>149.98937599999999</v>
      </c>
      <c r="N35" s="29">
        <v>2161.6148020000001</v>
      </c>
      <c r="O35" s="28">
        <v>228.39975000000001</v>
      </c>
      <c r="P35" s="25">
        <v>17.408608000000001</v>
      </c>
      <c r="Q35" s="26">
        <v>245.808358</v>
      </c>
      <c r="R35" s="25">
        <v>1494.552721</v>
      </c>
      <c r="S35" s="25">
        <v>134.514072</v>
      </c>
      <c r="T35" s="29">
        <v>1629.066793</v>
      </c>
      <c r="U35" s="16">
        <f t="shared" si="6"/>
        <v>-35.049938375162981</v>
      </c>
      <c r="V35" s="21">
        <f t="shared" si="5"/>
        <v>32.690372874109656</v>
      </c>
    </row>
    <row r="36" spans="1:22" ht="15" x14ac:dyDescent="0.2">
      <c r="A36" s="23" t="s">
        <v>9</v>
      </c>
      <c r="B36" s="24" t="s">
        <v>33</v>
      </c>
      <c r="C36" s="24" t="s">
        <v>25</v>
      </c>
      <c r="D36" s="24" t="s">
        <v>130</v>
      </c>
      <c r="E36" s="33" t="s">
        <v>131</v>
      </c>
      <c r="F36" s="24" t="s">
        <v>37</v>
      </c>
      <c r="G36" s="24" t="s">
        <v>132</v>
      </c>
      <c r="H36" s="27" t="s">
        <v>133</v>
      </c>
      <c r="I36" s="28">
        <v>405.19499999999999</v>
      </c>
      <c r="J36" s="25">
        <v>64.952399999999997</v>
      </c>
      <c r="K36" s="26">
        <v>470.1474</v>
      </c>
      <c r="L36" s="25">
        <v>3848.0140000000001</v>
      </c>
      <c r="M36" s="25">
        <v>520.33550000000002</v>
      </c>
      <c r="N36" s="29">
        <v>4368.3495000000003</v>
      </c>
      <c r="O36" s="28">
        <v>565.15200000000004</v>
      </c>
      <c r="P36" s="25">
        <v>52.758499999999998</v>
      </c>
      <c r="Q36" s="26">
        <v>617.91049999999996</v>
      </c>
      <c r="R36" s="25">
        <v>4752.558</v>
      </c>
      <c r="S36" s="25">
        <v>581.38139999999999</v>
      </c>
      <c r="T36" s="29">
        <v>5333.9394000000002</v>
      </c>
      <c r="U36" s="16">
        <f t="shared" si="6"/>
        <v>-23.913349910707126</v>
      </c>
      <c r="V36" s="21">
        <f t="shared" si="5"/>
        <v>-18.102753473352173</v>
      </c>
    </row>
    <row r="37" spans="1:22" ht="15" x14ac:dyDescent="0.2">
      <c r="A37" s="23" t="s">
        <v>9</v>
      </c>
      <c r="B37" s="24" t="s">
        <v>33</v>
      </c>
      <c r="C37" s="24" t="s">
        <v>25</v>
      </c>
      <c r="D37" s="24" t="s">
        <v>130</v>
      </c>
      <c r="E37" s="33" t="s">
        <v>134</v>
      </c>
      <c r="F37" s="24" t="s">
        <v>37</v>
      </c>
      <c r="G37" s="24" t="s">
        <v>132</v>
      </c>
      <c r="H37" s="27" t="s">
        <v>135</v>
      </c>
      <c r="I37" s="28">
        <v>101.15</v>
      </c>
      <c r="J37" s="25">
        <v>31.518899999999999</v>
      </c>
      <c r="K37" s="26">
        <v>132.66890000000001</v>
      </c>
      <c r="L37" s="25">
        <v>1446.865</v>
      </c>
      <c r="M37" s="25">
        <v>415.1438</v>
      </c>
      <c r="N37" s="29">
        <v>1862.0088000000001</v>
      </c>
      <c r="O37" s="28">
        <v>190.00800000000001</v>
      </c>
      <c r="P37" s="25">
        <v>36.4754</v>
      </c>
      <c r="Q37" s="26">
        <v>226.48339999999999</v>
      </c>
      <c r="R37" s="25">
        <v>1153.316</v>
      </c>
      <c r="S37" s="25">
        <v>444.90019999999998</v>
      </c>
      <c r="T37" s="29">
        <v>1598.2162000000001</v>
      </c>
      <c r="U37" s="16">
        <f t="shared" si="6"/>
        <v>-41.422241100230735</v>
      </c>
      <c r="V37" s="21">
        <f t="shared" si="5"/>
        <v>16.505439001306588</v>
      </c>
    </row>
    <row r="38" spans="1:22" ht="15" x14ac:dyDescent="0.2">
      <c r="A38" s="23" t="s">
        <v>9</v>
      </c>
      <c r="B38" s="24" t="s">
        <v>33</v>
      </c>
      <c r="C38" s="24" t="s">
        <v>25</v>
      </c>
      <c r="D38" s="24" t="s">
        <v>130</v>
      </c>
      <c r="E38" s="24" t="s">
        <v>136</v>
      </c>
      <c r="F38" s="24" t="s">
        <v>37</v>
      </c>
      <c r="G38" s="24" t="s">
        <v>132</v>
      </c>
      <c r="H38" s="27" t="s">
        <v>133</v>
      </c>
      <c r="I38" s="28">
        <v>95.2</v>
      </c>
      <c r="J38" s="25">
        <v>15.220499999999999</v>
      </c>
      <c r="K38" s="26">
        <v>110.4205</v>
      </c>
      <c r="L38" s="25">
        <v>1219.962</v>
      </c>
      <c r="M38" s="25">
        <v>168.6181</v>
      </c>
      <c r="N38" s="29">
        <v>1388.5800999999999</v>
      </c>
      <c r="O38" s="28">
        <v>180.26400000000001</v>
      </c>
      <c r="P38" s="25">
        <v>16.859400000000001</v>
      </c>
      <c r="Q38" s="26">
        <v>197.1234</v>
      </c>
      <c r="R38" s="25">
        <v>1497.81</v>
      </c>
      <c r="S38" s="25">
        <v>181.0394</v>
      </c>
      <c r="T38" s="29">
        <v>1678.8494000000001</v>
      </c>
      <c r="U38" s="16">
        <f t="shared" si="6"/>
        <v>-43.984072920820147</v>
      </c>
      <c r="V38" s="21">
        <f t="shared" si="5"/>
        <v>-17.28977596203687</v>
      </c>
    </row>
    <row r="39" spans="1:22" ht="15" x14ac:dyDescent="0.2">
      <c r="A39" s="23" t="s">
        <v>9</v>
      </c>
      <c r="B39" s="24" t="s">
        <v>33</v>
      </c>
      <c r="C39" s="24" t="s">
        <v>34</v>
      </c>
      <c r="D39" s="24" t="s">
        <v>137</v>
      </c>
      <c r="E39" s="24" t="s">
        <v>138</v>
      </c>
      <c r="F39" s="24" t="s">
        <v>37</v>
      </c>
      <c r="G39" s="24" t="s">
        <v>139</v>
      </c>
      <c r="H39" s="27" t="s">
        <v>140</v>
      </c>
      <c r="I39" s="28">
        <v>0</v>
      </c>
      <c r="J39" s="25">
        <v>0</v>
      </c>
      <c r="K39" s="26">
        <v>0</v>
      </c>
      <c r="L39" s="25">
        <v>0</v>
      </c>
      <c r="M39" s="25">
        <v>0</v>
      </c>
      <c r="N39" s="29">
        <v>0</v>
      </c>
      <c r="O39" s="28">
        <v>0</v>
      </c>
      <c r="P39" s="25">
        <v>0</v>
      </c>
      <c r="Q39" s="26">
        <v>0</v>
      </c>
      <c r="R39" s="25">
        <v>10.445512000000001</v>
      </c>
      <c r="S39" s="25">
        <v>0</v>
      </c>
      <c r="T39" s="29">
        <v>10.445512000000001</v>
      </c>
      <c r="U39" s="15" t="s">
        <v>18</v>
      </c>
      <c r="V39" s="20" t="s">
        <v>18</v>
      </c>
    </row>
    <row r="40" spans="1:22" ht="15" x14ac:dyDescent="0.2">
      <c r="A40" s="23" t="s">
        <v>9</v>
      </c>
      <c r="B40" s="24" t="s">
        <v>33</v>
      </c>
      <c r="C40" s="24" t="s">
        <v>25</v>
      </c>
      <c r="D40" s="24" t="s">
        <v>141</v>
      </c>
      <c r="E40" s="24" t="s">
        <v>142</v>
      </c>
      <c r="F40" s="24" t="s">
        <v>143</v>
      </c>
      <c r="G40" s="24" t="s">
        <v>144</v>
      </c>
      <c r="H40" s="27" t="s">
        <v>145</v>
      </c>
      <c r="I40" s="28">
        <v>109.284614</v>
      </c>
      <c r="J40" s="25">
        <v>20.772296999999998</v>
      </c>
      <c r="K40" s="26">
        <v>130.05691100000001</v>
      </c>
      <c r="L40" s="25">
        <v>1275.0705949999999</v>
      </c>
      <c r="M40" s="25">
        <v>160.82217199999999</v>
      </c>
      <c r="N40" s="29">
        <v>1435.8927679999999</v>
      </c>
      <c r="O40" s="28">
        <v>116.76665800000001</v>
      </c>
      <c r="P40" s="25">
        <v>9.8986610000000006</v>
      </c>
      <c r="Q40" s="26">
        <v>126.665319</v>
      </c>
      <c r="R40" s="25">
        <v>1353.7818030000001</v>
      </c>
      <c r="S40" s="25">
        <v>159.052626</v>
      </c>
      <c r="T40" s="29">
        <v>1512.834429</v>
      </c>
      <c r="U40" s="16">
        <f t="shared" si="6"/>
        <v>2.6776011198456073</v>
      </c>
      <c r="V40" s="21">
        <f t="shared" si="5"/>
        <v>-5.0859274171106357</v>
      </c>
    </row>
    <row r="41" spans="1:22" ht="15" x14ac:dyDescent="0.2">
      <c r="A41" s="23" t="s">
        <v>9</v>
      </c>
      <c r="B41" s="24" t="s">
        <v>33</v>
      </c>
      <c r="C41" s="24" t="s">
        <v>25</v>
      </c>
      <c r="D41" s="24" t="s">
        <v>141</v>
      </c>
      <c r="E41" s="33" t="s">
        <v>146</v>
      </c>
      <c r="F41" s="24" t="s">
        <v>143</v>
      </c>
      <c r="G41" s="24" t="s">
        <v>144</v>
      </c>
      <c r="H41" s="27" t="s">
        <v>147</v>
      </c>
      <c r="I41" s="28">
        <v>0</v>
      </c>
      <c r="J41" s="25">
        <v>0</v>
      </c>
      <c r="K41" s="26">
        <v>0</v>
      </c>
      <c r="L41" s="25">
        <v>0</v>
      </c>
      <c r="M41" s="25">
        <v>0</v>
      </c>
      <c r="N41" s="29">
        <v>0</v>
      </c>
      <c r="O41" s="28">
        <v>0</v>
      </c>
      <c r="P41" s="25">
        <v>0</v>
      </c>
      <c r="Q41" s="26">
        <v>0</v>
      </c>
      <c r="R41" s="25">
        <v>0</v>
      </c>
      <c r="S41" s="25">
        <v>20.603505999999999</v>
      </c>
      <c r="T41" s="29">
        <v>20.603505999999999</v>
      </c>
      <c r="U41" s="15" t="s">
        <v>18</v>
      </c>
      <c r="V41" s="20" t="s">
        <v>18</v>
      </c>
    </row>
    <row r="42" spans="1:22" ht="15" x14ac:dyDescent="0.2">
      <c r="A42" s="23" t="s">
        <v>9</v>
      </c>
      <c r="B42" s="24" t="s">
        <v>33</v>
      </c>
      <c r="C42" s="24" t="s">
        <v>34</v>
      </c>
      <c r="D42" s="24" t="s">
        <v>148</v>
      </c>
      <c r="E42" s="33" t="s">
        <v>149</v>
      </c>
      <c r="F42" s="24" t="s">
        <v>37</v>
      </c>
      <c r="G42" s="24" t="s">
        <v>139</v>
      </c>
      <c r="H42" s="27" t="s">
        <v>140</v>
      </c>
      <c r="I42" s="28">
        <v>2.4790000000000001</v>
      </c>
      <c r="J42" s="25">
        <v>0.3175</v>
      </c>
      <c r="K42" s="26">
        <v>2.7965</v>
      </c>
      <c r="L42" s="25">
        <v>50.738399999999999</v>
      </c>
      <c r="M42" s="25">
        <v>5.95017</v>
      </c>
      <c r="N42" s="29">
        <v>56.688569999999999</v>
      </c>
      <c r="O42" s="28">
        <v>6.3</v>
      </c>
      <c r="P42" s="25">
        <v>0.69299999999999995</v>
      </c>
      <c r="Q42" s="26">
        <v>6.9930000000000003</v>
      </c>
      <c r="R42" s="25">
        <v>68.67</v>
      </c>
      <c r="S42" s="25">
        <v>7.5179999999999998</v>
      </c>
      <c r="T42" s="29">
        <v>76.188000000000002</v>
      </c>
      <c r="U42" s="16">
        <f t="shared" si="6"/>
        <v>-60.010010010010006</v>
      </c>
      <c r="V42" s="21">
        <f t="shared" si="5"/>
        <v>-25.593833674594425</v>
      </c>
    </row>
    <row r="43" spans="1:22" ht="15" x14ac:dyDescent="0.2">
      <c r="A43" s="23" t="s">
        <v>9</v>
      </c>
      <c r="B43" s="24" t="s">
        <v>33</v>
      </c>
      <c r="C43" s="24" t="s">
        <v>25</v>
      </c>
      <c r="D43" s="24" t="s">
        <v>150</v>
      </c>
      <c r="E43" s="24" t="s">
        <v>151</v>
      </c>
      <c r="F43" s="24" t="s">
        <v>46</v>
      </c>
      <c r="G43" s="24" t="s">
        <v>47</v>
      </c>
      <c r="H43" s="27" t="s">
        <v>47</v>
      </c>
      <c r="I43" s="28">
        <v>0</v>
      </c>
      <c r="J43" s="25">
        <v>0</v>
      </c>
      <c r="K43" s="26">
        <v>0</v>
      </c>
      <c r="L43" s="25">
        <v>740.65328999999997</v>
      </c>
      <c r="M43" s="25">
        <v>286.85127599999998</v>
      </c>
      <c r="N43" s="29">
        <v>1027.5045660000001</v>
      </c>
      <c r="O43" s="28">
        <v>127.87171499999999</v>
      </c>
      <c r="P43" s="25">
        <v>0</v>
      </c>
      <c r="Q43" s="26">
        <v>127.87171499999999</v>
      </c>
      <c r="R43" s="25">
        <v>1124.8516480000001</v>
      </c>
      <c r="S43" s="25">
        <v>0</v>
      </c>
      <c r="T43" s="29">
        <v>1124.8516480000001</v>
      </c>
      <c r="U43" s="15" t="s">
        <v>18</v>
      </c>
      <c r="V43" s="21">
        <f t="shared" si="5"/>
        <v>-8.6542151734483657</v>
      </c>
    </row>
    <row r="44" spans="1:22" ht="15" x14ac:dyDescent="0.2">
      <c r="A44" s="23" t="s">
        <v>9</v>
      </c>
      <c r="B44" s="24" t="s">
        <v>33</v>
      </c>
      <c r="C44" s="24" t="s">
        <v>34</v>
      </c>
      <c r="D44" s="24" t="s">
        <v>152</v>
      </c>
      <c r="E44" s="24" t="s">
        <v>153</v>
      </c>
      <c r="F44" s="24" t="s">
        <v>37</v>
      </c>
      <c r="G44" s="24" t="s">
        <v>93</v>
      </c>
      <c r="H44" s="27" t="s">
        <v>154</v>
      </c>
      <c r="I44" s="28">
        <v>0</v>
      </c>
      <c r="J44" s="25">
        <v>0</v>
      </c>
      <c r="K44" s="26">
        <v>0</v>
      </c>
      <c r="L44" s="25">
        <v>2019.330238</v>
      </c>
      <c r="M44" s="25">
        <v>61.202334999999998</v>
      </c>
      <c r="N44" s="29">
        <v>2080.5325739999998</v>
      </c>
      <c r="O44" s="28">
        <v>178.84469200000001</v>
      </c>
      <c r="P44" s="25">
        <v>6.1964880000000004</v>
      </c>
      <c r="Q44" s="26">
        <v>185.04118</v>
      </c>
      <c r="R44" s="25">
        <v>2093.300416</v>
      </c>
      <c r="S44" s="25">
        <v>59.134253999999999</v>
      </c>
      <c r="T44" s="29">
        <v>2152.4346700000001</v>
      </c>
      <c r="U44" s="15" t="s">
        <v>18</v>
      </c>
      <c r="V44" s="21">
        <f t="shared" si="5"/>
        <v>-3.3405007363127237</v>
      </c>
    </row>
    <row r="45" spans="1:22" ht="15" x14ac:dyDescent="0.2">
      <c r="A45" s="23" t="s">
        <v>9</v>
      </c>
      <c r="B45" s="24" t="s">
        <v>33</v>
      </c>
      <c r="C45" s="24" t="s">
        <v>25</v>
      </c>
      <c r="D45" s="24" t="s">
        <v>155</v>
      </c>
      <c r="E45" s="24" t="s">
        <v>156</v>
      </c>
      <c r="F45" s="24" t="s">
        <v>37</v>
      </c>
      <c r="G45" s="24" t="s">
        <v>157</v>
      </c>
      <c r="H45" s="27" t="s">
        <v>158</v>
      </c>
      <c r="I45" s="28">
        <v>0</v>
      </c>
      <c r="J45" s="25">
        <v>0</v>
      </c>
      <c r="K45" s="26">
        <v>0</v>
      </c>
      <c r="L45" s="25">
        <v>0</v>
      </c>
      <c r="M45" s="25">
        <v>0</v>
      </c>
      <c r="N45" s="29">
        <v>0</v>
      </c>
      <c r="O45" s="28">
        <v>0</v>
      </c>
      <c r="P45" s="25">
        <v>0</v>
      </c>
      <c r="Q45" s="26">
        <v>0</v>
      </c>
      <c r="R45" s="25">
        <v>0</v>
      </c>
      <c r="S45" s="25">
        <v>0.3</v>
      </c>
      <c r="T45" s="29">
        <v>0.3</v>
      </c>
      <c r="U45" s="15" t="s">
        <v>18</v>
      </c>
      <c r="V45" s="20" t="s">
        <v>18</v>
      </c>
    </row>
    <row r="46" spans="1:22" ht="15" x14ac:dyDescent="0.2">
      <c r="A46" s="23" t="s">
        <v>9</v>
      </c>
      <c r="B46" s="24" t="s">
        <v>33</v>
      </c>
      <c r="C46" s="24" t="s">
        <v>25</v>
      </c>
      <c r="D46" s="24" t="s">
        <v>159</v>
      </c>
      <c r="E46" s="24" t="s">
        <v>160</v>
      </c>
      <c r="F46" s="24" t="s">
        <v>56</v>
      </c>
      <c r="G46" s="24" t="s">
        <v>56</v>
      </c>
      <c r="H46" s="27" t="s">
        <v>161</v>
      </c>
      <c r="I46" s="28">
        <v>595.37768400000004</v>
      </c>
      <c r="J46" s="25">
        <v>22.709917999999998</v>
      </c>
      <c r="K46" s="26">
        <v>618.08760199999995</v>
      </c>
      <c r="L46" s="25">
        <v>7955.9204179999997</v>
      </c>
      <c r="M46" s="25">
        <v>537.24935400000004</v>
      </c>
      <c r="N46" s="29">
        <v>8493.1697719999993</v>
      </c>
      <c r="O46" s="28">
        <v>685.12206300000003</v>
      </c>
      <c r="P46" s="25">
        <v>216.27564599999999</v>
      </c>
      <c r="Q46" s="26">
        <v>901.39770799999997</v>
      </c>
      <c r="R46" s="25">
        <v>16091.3745</v>
      </c>
      <c r="S46" s="25">
        <v>2913.8948409999998</v>
      </c>
      <c r="T46" s="29">
        <v>19005.269340999999</v>
      </c>
      <c r="U46" s="16">
        <f t="shared" si="6"/>
        <v>-31.430089458359266</v>
      </c>
      <c r="V46" s="21">
        <f t="shared" si="5"/>
        <v>-55.311500091831299</v>
      </c>
    </row>
    <row r="47" spans="1:22" ht="15" x14ac:dyDescent="0.2">
      <c r="A47" s="23" t="s">
        <v>9</v>
      </c>
      <c r="B47" s="24" t="s">
        <v>33</v>
      </c>
      <c r="C47" s="24" t="s">
        <v>25</v>
      </c>
      <c r="D47" s="24" t="s">
        <v>162</v>
      </c>
      <c r="E47" s="24" t="s">
        <v>163</v>
      </c>
      <c r="F47" s="24" t="s">
        <v>56</v>
      </c>
      <c r="G47" s="24" t="s">
        <v>56</v>
      </c>
      <c r="H47" s="27" t="s">
        <v>111</v>
      </c>
      <c r="I47" s="28">
        <v>2474.9759859999999</v>
      </c>
      <c r="J47" s="25">
        <v>161.38381699999999</v>
      </c>
      <c r="K47" s="26">
        <v>2636.3598029999998</v>
      </c>
      <c r="L47" s="25">
        <v>24731.076836</v>
      </c>
      <c r="M47" s="25">
        <v>1602.222023</v>
      </c>
      <c r="N47" s="29">
        <v>26333.298858999999</v>
      </c>
      <c r="O47" s="28">
        <v>2215.5608739999998</v>
      </c>
      <c r="P47" s="25">
        <v>187.16951</v>
      </c>
      <c r="Q47" s="26">
        <v>2402.7303830000001</v>
      </c>
      <c r="R47" s="25">
        <v>20651.092579</v>
      </c>
      <c r="S47" s="25">
        <v>1429.61439</v>
      </c>
      <c r="T47" s="29">
        <v>22080.706967999999</v>
      </c>
      <c r="U47" s="16">
        <f t="shared" si="6"/>
        <v>9.7234971369652747</v>
      </c>
      <c r="V47" s="21">
        <f t="shared" si="5"/>
        <v>19.259310388761453</v>
      </c>
    </row>
    <row r="48" spans="1:22" ht="15" x14ac:dyDescent="0.2">
      <c r="A48" s="23" t="s">
        <v>9</v>
      </c>
      <c r="B48" s="24" t="s">
        <v>33</v>
      </c>
      <c r="C48" s="24" t="s">
        <v>25</v>
      </c>
      <c r="D48" s="24" t="s">
        <v>164</v>
      </c>
      <c r="E48" s="24" t="s">
        <v>165</v>
      </c>
      <c r="F48" s="24" t="s">
        <v>60</v>
      </c>
      <c r="G48" s="24" t="s">
        <v>166</v>
      </c>
      <c r="H48" s="27" t="s">
        <v>167</v>
      </c>
      <c r="I48" s="28">
        <v>631.65309999999999</v>
      </c>
      <c r="J48" s="25">
        <v>59.448500000000003</v>
      </c>
      <c r="K48" s="26">
        <v>691.10159999999996</v>
      </c>
      <c r="L48" s="25">
        <v>2652.5120999999999</v>
      </c>
      <c r="M48" s="25">
        <v>5755.6206000000002</v>
      </c>
      <c r="N48" s="29">
        <v>8408.1327000000001</v>
      </c>
      <c r="O48" s="28">
        <v>0</v>
      </c>
      <c r="P48" s="25">
        <v>722.06190000000004</v>
      </c>
      <c r="Q48" s="26">
        <v>722.06190000000004</v>
      </c>
      <c r="R48" s="25">
        <v>4564.5811000000003</v>
      </c>
      <c r="S48" s="25">
        <v>3564.9857000000002</v>
      </c>
      <c r="T48" s="29">
        <v>8129.5667999999996</v>
      </c>
      <c r="U48" s="16">
        <f t="shared" si="6"/>
        <v>-4.2877625865594187</v>
      </c>
      <c r="V48" s="21">
        <f t="shared" si="5"/>
        <v>3.4265774161545748</v>
      </c>
    </row>
    <row r="49" spans="1:22" ht="15" x14ac:dyDescent="0.2">
      <c r="A49" s="23" t="s">
        <v>9</v>
      </c>
      <c r="B49" s="24" t="s">
        <v>33</v>
      </c>
      <c r="C49" s="24" t="s">
        <v>25</v>
      </c>
      <c r="D49" s="24" t="s">
        <v>164</v>
      </c>
      <c r="E49" s="33" t="s">
        <v>168</v>
      </c>
      <c r="F49" s="24" t="s">
        <v>60</v>
      </c>
      <c r="G49" s="24" t="s">
        <v>61</v>
      </c>
      <c r="H49" s="27" t="s">
        <v>61</v>
      </c>
      <c r="I49" s="28">
        <v>244.74180000000001</v>
      </c>
      <c r="J49" s="25">
        <v>109.3203</v>
      </c>
      <c r="K49" s="26">
        <v>354.06209999999999</v>
      </c>
      <c r="L49" s="25">
        <v>2507.0418</v>
      </c>
      <c r="M49" s="25">
        <v>1011.8157</v>
      </c>
      <c r="N49" s="29">
        <v>3518.8575000000001</v>
      </c>
      <c r="O49" s="28">
        <v>91.627200000000002</v>
      </c>
      <c r="P49" s="25">
        <v>52.847999999999999</v>
      </c>
      <c r="Q49" s="26">
        <v>144.4752</v>
      </c>
      <c r="R49" s="25">
        <v>2289.6242000000002</v>
      </c>
      <c r="S49" s="25">
        <v>704.31381999999996</v>
      </c>
      <c r="T49" s="29">
        <v>2993.9380200000001</v>
      </c>
      <c r="U49" s="15" t="s">
        <v>18</v>
      </c>
      <c r="V49" s="21">
        <f t="shared" si="5"/>
        <v>17.532743713912957</v>
      </c>
    </row>
    <row r="50" spans="1:22" ht="15" x14ac:dyDescent="0.2">
      <c r="A50" s="23" t="s">
        <v>9</v>
      </c>
      <c r="B50" s="24" t="s">
        <v>33</v>
      </c>
      <c r="C50" s="24" t="s">
        <v>25</v>
      </c>
      <c r="D50" s="24" t="s">
        <v>164</v>
      </c>
      <c r="E50" s="24" t="s">
        <v>169</v>
      </c>
      <c r="F50" s="24" t="s">
        <v>60</v>
      </c>
      <c r="G50" s="24" t="s">
        <v>166</v>
      </c>
      <c r="H50" s="27" t="s">
        <v>167</v>
      </c>
      <c r="I50" s="28">
        <v>7.7196999999999996</v>
      </c>
      <c r="J50" s="25">
        <v>0.74390000000000001</v>
      </c>
      <c r="K50" s="26">
        <v>8.4635999999999996</v>
      </c>
      <c r="L50" s="25">
        <v>46.662100000000002</v>
      </c>
      <c r="M50" s="25">
        <v>195.91839999999999</v>
      </c>
      <c r="N50" s="29">
        <v>242.5805</v>
      </c>
      <c r="O50" s="28">
        <v>0</v>
      </c>
      <c r="P50" s="25">
        <v>41.965200000000003</v>
      </c>
      <c r="Q50" s="26">
        <v>41.965200000000003</v>
      </c>
      <c r="R50" s="25">
        <v>111.907</v>
      </c>
      <c r="S50" s="25">
        <v>136.72900000000001</v>
      </c>
      <c r="T50" s="29">
        <v>248.636</v>
      </c>
      <c r="U50" s="16">
        <f t="shared" si="6"/>
        <v>-79.831860684567218</v>
      </c>
      <c r="V50" s="21">
        <f t="shared" si="5"/>
        <v>-2.4354880226515885</v>
      </c>
    </row>
    <row r="51" spans="1:22" ht="15" x14ac:dyDescent="0.2">
      <c r="A51" s="23" t="s">
        <v>9</v>
      </c>
      <c r="B51" s="24" t="s">
        <v>33</v>
      </c>
      <c r="C51" s="24" t="s">
        <v>25</v>
      </c>
      <c r="D51" s="24" t="s">
        <v>170</v>
      </c>
      <c r="E51" s="24" t="s">
        <v>171</v>
      </c>
      <c r="F51" s="24" t="s">
        <v>37</v>
      </c>
      <c r="G51" s="24" t="s">
        <v>132</v>
      </c>
      <c r="H51" s="27" t="s">
        <v>172</v>
      </c>
      <c r="I51" s="28">
        <v>0</v>
      </c>
      <c r="J51" s="25">
        <v>0</v>
      </c>
      <c r="K51" s="26">
        <v>0</v>
      </c>
      <c r="L51" s="25">
        <v>1195.925729</v>
      </c>
      <c r="M51" s="25">
        <v>322.24654600000002</v>
      </c>
      <c r="N51" s="29">
        <v>1518.1722749999999</v>
      </c>
      <c r="O51" s="28">
        <v>150.45673500000001</v>
      </c>
      <c r="P51" s="25">
        <v>48.417180000000002</v>
      </c>
      <c r="Q51" s="26">
        <v>198.87391500000001</v>
      </c>
      <c r="R51" s="25">
        <v>846.21931700000005</v>
      </c>
      <c r="S51" s="25">
        <v>320.10979099999997</v>
      </c>
      <c r="T51" s="29">
        <v>1166.3291079999999</v>
      </c>
      <c r="U51" s="15" t="s">
        <v>18</v>
      </c>
      <c r="V51" s="21">
        <f t="shared" si="5"/>
        <v>30.166714059236188</v>
      </c>
    </row>
    <row r="52" spans="1:22" ht="15" x14ac:dyDescent="0.2">
      <c r="A52" s="23" t="s">
        <v>9</v>
      </c>
      <c r="B52" s="24" t="s">
        <v>33</v>
      </c>
      <c r="C52" s="24" t="s">
        <v>25</v>
      </c>
      <c r="D52" s="24" t="s">
        <v>231</v>
      </c>
      <c r="E52" s="24" t="s">
        <v>96</v>
      </c>
      <c r="F52" s="24" t="s">
        <v>37</v>
      </c>
      <c r="G52" s="24" t="s">
        <v>70</v>
      </c>
      <c r="H52" s="27" t="s">
        <v>71</v>
      </c>
      <c r="I52" s="28">
        <v>79.489519999999999</v>
      </c>
      <c r="J52" s="25">
        <v>0</v>
      </c>
      <c r="K52" s="26">
        <v>79.489519999999999</v>
      </c>
      <c r="L52" s="25">
        <v>79.489519999999999</v>
      </c>
      <c r="M52" s="25">
        <v>0</v>
      </c>
      <c r="N52" s="29">
        <v>79.489519999999999</v>
      </c>
      <c r="O52" s="28">
        <v>0</v>
      </c>
      <c r="P52" s="25">
        <v>0</v>
      </c>
      <c r="Q52" s="26">
        <v>0</v>
      </c>
      <c r="R52" s="25">
        <v>0</v>
      </c>
      <c r="S52" s="25">
        <v>0</v>
      </c>
      <c r="T52" s="29">
        <v>0</v>
      </c>
      <c r="U52" s="15" t="s">
        <v>18</v>
      </c>
      <c r="V52" s="20" t="s">
        <v>18</v>
      </c>
    </row>
    <row r="53" spans="1:22" ht="15" x14ac:dyDescent="0.2">
      <c r="A53" s="23" t="s">
        <v>9</v>
      </c>
      <c r="B53" s="24" t="s">
        <v>33</v>
      </c>
      <c r="C53" s="24" t="s">
        <v>25</v>
      </c>
      <c r="D53" s="24" t="s">
        <v>173</v>
      </c>
      <c r="E53" s="24" t="s">
        <v>174</v>
      </c>
      <c r="F53" s="24" t="s">
        <v>42</v>
      </c>
      <c r="G53" s="24" t="s">
        <v>43</v>
      </c>
      <c r="H53" s="27" t="s">
        <v>43</v>
      </c>
      <c r="I53" s="28">
        <v>551.85198600000001</v>
      </c>
      <c r="J53" s="25">
        <v>4.3337050000000001</v>
      </c>
      <c r="K53" s="26">
        <v>556.18569100000002</v>
      </c>
      <c r="L53" s="25">
        <v>7485.1745110000002</v>
      </c>
      <c r="M53" s="25">
        <v>49.176616000000003</v>
      </c>
      <c r="N53" s="29">
        <v>7534.3511269999999</v>
      </c>
      <c r="O53" s="28">
        <v>839.28797399999996</v>
      </c>
      <c r="P53" s="25">
        <v>5.1570919999999996</v>
      </c>
      <c r="Q53" s="26">
        <v>844.445066</v>
      </c>
      <c r="R53" s="25">
        <v>7481.7263759999996</v>
      </c>
      <c r="S53" s="25">
        <v>60.641131999999999</v>
      </c>
      <c r="T53" s="29">
        <v>7542.3675080000003</v>
      </c>
      <c r="U53" s="16">
        <f t="shared" si="6"/>
        <v>-34.135953492562656</v>
      </c>
      <c r="V53" s="21">
        <f t="shared" si="5"/>
        <v>-0.10628467774207451</v>
      </c>
    </row>
    <row r="54" spans="1:22" ht="15" x14ac:dyDescent="0.2">
      <c r="A54" s="23" t="s">
        <v>9</v>
      </c>
      <c r="B54" s="24" t="s">
        <v>33</v>
      </c>
      <c r="C54" s="24" t="s">
        <v>25</v>
      </c>
      <c r="D54" s="24" t="s">
        <v>175</v>
      </c>
      <c r="E54" s="24" t="s">
        <v>176</v>
      </c>
      <c r="F54" s="24" t="s">
        <v>60</v>
      </c>
      <c r="G54" s="24" t="s">
        <v>177</v>
      </c>
      <c r="H54" s="27" t="s">
        <v>177</v>
      </c>
      <c r="I54" s="28">
        <v>204.56600299999999</v>
      </c>
      <c r="J54" s="25">
        <v>39.946840999999999</v>
      </c>
      <c r="K54" s="26">
        <v>244.512844</v>
      </c>
      <c r="L54" s="25">
        <v>2613.7386299999998</v>
      </c>
      <c r="M54" s="25">
        <v>606.83813399999997</v>
      </c>
      <c r="N54" s="29">
        <v>3220.5767639999999</v>
      </c>
      <c r="O54" s="28">
        <v>339.25491599999998</v>
      </c>
      <c r="P54" s="25">
        <v>98.314244000000002</v>
      </c>
      <c r="Q54" s="26">
        <v>437.56916000000001</v>
      </c>
      <c r="R54" s="25">
        <v>2541.0686609999998</v>
      </c>
      <c r="S54" s="25">
        <v>671.18849799999998</v>
      </c>
      <c r="T54" s="29">
        <v>3212.2571589999998</v>
      </c>
      <c r="U54" s="16">
        <f t="shared" si="6"/>
        <v>-44.120183424261441</v>
      </c>
      <c r="V54" s="21">
        <f t="shared" si="5"/>
        <v>0.25899560926156973</v>
      </c>
    </row>
    <row r="55" spans="1:22" ht="15" x14ac:dyDescent="0.2">
      <c r="A55" s="23" t="s">
        <v>9</v>
      </c>
      <c r="B55" s="24" t="s">
        <v>33</v>
      </c>
      <c r="C55" s="24" t="s">
        <v>34</v>
      </c>
      <c r="D55" s="24" t="s">
        <v>178</v>
      </c>
      <c r="E55" s="24" t="s">
        <v>179</v>
      </c>
      <c r="F55" s="24" t="s">
        <v>37</v>
      </c>
      <c r="G55" s="24" t="s">
        <v>38</v>
      </c>
      <c r="H55" s="27" t="s">
        <v>39</v>
      </c>
      <c r="I55" s="28">
        <v>133.74494000000001</v>
      </c>
      <c r="J55" s="25">
        <v>7.0321999999999996</v>
      </c>
      <c r="K55" s="26">
        <v>140.77714</v>
      </c>
      <c r="L55" s="25">
        <v>716.08630000000005</v>
      </c>
      <c r="M55" s="25">
        <v>40.284424999999999</v>
      </c>
      <c r="N55" s="29">
        <v>756.37072499999999</v>
      </c>
      <c r="O55" s="28">
        <v>48.576000000000001</v>
      </c>
      <c r="P55" s="25">
        <v>2.5513319999999999</v>
      </c>
      <c r="Q55" s="26">
        <v>51.127332000000003</v>
      </c>
      <c r="R55" s="25">
        <v>619.37811799999997</v>
      </c>
      <c r="S55" s="25">
        <v>45.285549000000003</v>
      </c>
      <c r="T55" s="29">
        <v>664.66366700000003</v>
      </c>
      <c r="U55" s="15" t="s">
        <v>18</v>
      </c>
      <c r="V55" s="21">
        <f t="shared" si="5"/>
        <v>13.797513321876821</v>
      </c>
    </row>
    <row r="56" spans="1:22" ht="15" x14ac:dyDescent="0.2">
      <c r="A56" s="23" t="s">
        <v>9</v>
      </c>
      <c r="B56" s="24" t="s">
        <v>33</v>
      </c>
      <c r="C56" s="24" t="s">
        <v>34</v>
      </c>
      <c r="D56" s="24" t="s">
        <v>180</v>
      </c>
      <c r="E56" s="24" t="s">
        <v>181</v>
      </c>
      <c r="F56" s="24" t="s">
        <v>37</v>
      </c>
      <c r="G56" s="24" t="s">
        <v>93</v>
      </c>
      <c r="H56" s="27" t="s">
        <v>182</v>
      </c>
      <c r="I56" s="28">
        <v>0</v>
      </c>
      <c r="J56" s="25">
        <v>0</v>
      </c>
      <c r="K56" s="26">
        <v>0</v>
      </c>
      <c r="L56" s="25">
        <v>108.439245</v>
      </c>
      <c r="M56" s="25">
        <v>0</v>
      </c>
      <c r="N56" s="29">
        <v>108.439245</v>
      </c>
      <c r="O56" s="28">
        <v>30.9909</v>
      </c>
      <c r="P56" s="25">
        <v>0</v>
      </c>
      <c r="Q56" s="26">
        <v>30.9909</v>
      </c>
      <c r="R56" s="25">
        <v>140.11545000000001</v>
      </c>
      <c r="S56" s="25">
        <v>0</v>
      </c>
      <c r="T56" s="29">
        <v>140.11545000000001</v>
      </c>
      <c r="U56" s="15" t="s">
        <v>18</v>
      </c>
      <c r="V56" s="21">
        <f t="shared" si="5"/>
        <v>-22.607217833579384</v>
      </c>
    </row>
    <row r="57" spans="1:22" ht="15" x14ac:dyDescent="0.2">
      <c r="A57" s="23" t="s">
        <v>9</v>
      </c>
      <c r="B57" s="24" t="s">
        <v>33</v>
      </c>
      <c r="C57" s="24" t="s">
        <v>34</v>
      </c>
      <c r="D57" s="24" t="s">
        <v>232</v>
      </c>
      <c r="E57" s="24" t="s">
        <v>233</v>
      </c>
      <c r="F57" s="24" t="s">
        <v>37</v>
      </c>
      <c r="G57" s="24" t="s">
        <v>93</v>
      </c>
      <c r="H57" s="27" t="s">
        <v>154</v>
      </c>
      <c r="I57" s="28">
        <v>214.76</v>
      </c>
      <c r="J57" s="25">
        <v>6.1609999999999996</v>
      </c>
      <c r="K57" s="26">
        <v>220.92099999999999</v>
      </c>
      <c r="L57" s="25">
        <v>214.76</v>
      </c>
      <c r="M57" s="25">
        <v>6.1609999999999996</v>
      </c>
      <c r="N57" s="29">
        <v>220.92099999999999</v>
      </c>
      <c r="O57" s="28">
        <v>0</v>
      </c>
      <c r="P57" s="25">
        <v>0</v>
      </c>
      <c r="Q57" s="26">
        <v>0</v>
      </c>
      <c r="R57" s="25">
        <v>0</v>
      </c>
      <c r="S57" s="25">
        <v>0</v>
      </c>
      <c r="T57" s="29">
        <v>0</v>
      </c>
      <c r="U57" s="15" t="s">
        <v>18</v>
      </c>
      <c r="V57" s="20" t="s">
        <v>18</v>
      </c>
    </row>
    <row r="58" spans="1:22" ht="15" x14ac:dyDescent="0.2">
      <c r="A58" s="23" t="s">
        <v>9</v>
      </c>
      <c r="B58" s="24" t="s">
        <v>33</v>
      </c>
      <c r="C58" s="24" t="s">
        <v>25</v>
      </c>
      <c r="D58" s="24" t="s">
        <v>234</v>
      </c>
      <c r="E58" s="24" t="s">
        <v>235</v>
      </c>
      <c r="F58" s="24" t="s">
        <v>37</v>
      </c>
      <c r="G58" s="24" t="s">
        <v>236</v>
      </c>
      <c r="H58" s="27" t="s">
        <v>237</v>
      </c>
      <c r="I58" s="28">
        <v>0</v>
      </c>
      <c r="J58" s="25">
        <v>22.5</v>
      </c>
      <c r="K58" s="26">
        <v>22.5</v>
      </c>
      <c r="L58" s="25">
        <v>0</v>
      </c>
      <c r="M58" s="25">
        <v>22.5</v>
      </c>
      <c r="N58" s="29">
        <v>22.5</v>
      </c>
      <c r="O58" s="28">
        <v>0</v>
      </c>
      <c r="P58" s="25">
        <v>0</v>
      </c>
      <c r="Q58" s="26">
        <v>0</v>
      </c>
      <c r="R58" s="25">
        <v>0</v>
      </c>
      <c r="S58" s="25">
        <v>0</v>
      </c>
      <c r="T58" s="29">
        <v>0</v>
      </c>
      <c r="U58" s="15" t="s">
        <v>18</v>
      </c>
      <c r="V58" s="20" t="s">
        <v>18</v>
      </c>
    </row>
    <row r="59" spans="1:22" ht="15" x14ac:dyDescent="0.2">
      <c r="A59" s="23" t="s">
        <v>9</v>
      </c>
      <c r="B59" s="24" t="s">
        <v>33</v>
      </c>
      <c r="C59" s="24" t="s">
        <v>34</v>
      </c>
      <c r="D59" s="24" t="s">
        <v>183</v>
      </c>
      <c r="E59" s="24" t="s">
        <v>38</v>
      </c>
      <c r="F59" s="24" t="s">
        <v>37</v>
      </c>
      <c r="G59" s="24" t="s">
        <v>38</v>
      </c>
      <c r="H59" s="27" t="s">
        <v>184</v>
      </c>
      <c r="I59" s="28">
        <v>0</v>
      </c>
      <c r="J59" s="25">
        <v>0</v>
      </c>
      <c r="K59" s="26">
        <v>0</v>
      </c>
      <c r="L59" s="25">
        <v>165.27338</v>
      </c>
      <c r="M59" s="25">
        <v>0</v>
      </c>
      <c r="N59" s="29">
        <v>165.27338</v>
      </c>
      <c r="O59" s="28">
        <v>0</v>
      </c>
      <c r="P59" s="25">
        <v>0</v>
      </c>
      <c r="Q59" s="26">
        <v>0</v>
      </c>
      <c r="R59" s="25">
        <v>163.16760600000001</v>
      </c>
      <c r="S59" s="25">
        <v>0</v>
      </c>
      <c r="T59" s="29">
        <v>163.16760600000001</v>
      </c>
      <c r="U59" s="15" t="s">
        <v>18</v>
      </c>
      <c r="V59" s="21">
        <f t="shared" si="5"/>
        <v>1.2905588625232278</v>
      </c>
    </row>
    <row r="60" spans="1:22" ht="15" x14ac:dyDescent="0.2">
      <c r="A60" s="23" t="s">
        <v>9</v>
      </c>
      <c r="B60" s="24" t="s">
        <v>33</v>
      </c>
      <c r="C60" s="24" t="s">
        <v>25</v>
      </c>
      <c r="D60" s="24" t="s">
        <v>185</v>
      </c>
      <c r="E60" s="24" t="s">
        <v>186</v>
      </c>
      <c r="F60" s="24" t="s">
        <v>37</v>
      </c>
      <c r="G60" s="24" t="s">
        <v>74</v>
      </c>
      <c r="H60" s="27" t="s">
        <v>187</v>
      </c>
      <c r="I60" s="28">
        <v>12.269069999999999</v>
      </c>
      <c r="J60" s="25">
        <v>19.440961999999999</v>
      </c>
      <c r="K60" s="26">
        <v>31.710032000000002</v>
      </c>
      <c r="L60" s="25">
        <v>298.33127500000001</v>
      </c>
      <c r="M60" s="25">
        <v>173.84012899999999</v>
      </c>
      <c r="N60" s="29">
        <v>472.171404</v>
      </c>
      <c r="O60" s="28">
        <v>151.721394</v>
      </c>
      <c r="P60" s="25">
        <v>26.920753000000001</v>
      </c>
      <c r="Q60" s="26">
        <v>178.64214699999999</v>
      </c>
      <c r="R60" s="25">
        <v>1378.0682609999999</v>
      </c>
      <c r="S60" s="25">
        <v>346.32782099999997</v>
      </c>
      <c r="T60" s="29">
        <v>1724.396082</v>
      </c>
      <c r="U60" s="16">
        <f t="shared" si="6"/>
        <v>-82.249411724770638</v>
      </c>
      <c r="V60" s="21">
        <f t="shared" si="5"/>
        <v>-72.618158384333427</v>
      </c>
    </row>
    <row r="61" spans="1:22" ht="15" x14ac:dyDescent="0.2">
      <c r="A61" s="23" t="s">
        <v>9</v>
      </c>
      <c r="B61" s="24" t="s">
        <v>33</v>
      </c>
      <c r="C61" s="24" t="s">
        <v>25</v>
      </c>
      <c r="D61" s="24" t="s">
        <v>188</v>
      </c>
      <c r="E61" s="24" t="s">
        <v>189</v>
      </c>
      <c r="F61" s="24" t="s">
        <v>60</v>
      </c>
      <c r="G61" s="24" t="s">
        <v>166</v>
      </c>
      <c r="H61" s="27" t="s">
        <v>190</v>
      </c>
      <c r="I61" s="28">
        <v>0</v>
      </c>
      <c r="J61" s="25">
        <v>0</v>
      </c>
      <c r="K61" s="26">
        <v>0</v>
      </c>
      <c r="L61" s="25">
        <v>160.020365</v>
      </c>
      <c r="M61" s="25">
        <v>45.287936999999999</v>
      </c>
      <c r="N61" s="29">
        <v>205.308302</v>
      </c>
      <c r="O61" s="28">
        <v>87.015991</v>
      </c>
      <c r="P61" s="25">
        <v>11.882991000000001</v>
      </c>
      <c r="Q61" s="26">
        <v>98.898982000000004</v>
      </c>
      <c r="R61" s="25">
        <v>730.33805099999995</v>
      </c>
      <c r="S61" s="25">
        <v>96.604337999999998</v>
      </c>
      <c r="T61" s="29">
        <v>826.94239000000005</v>
      </c>
      <c r="U61" s="15" t="s">
        <v>18</v>
      </c>
      <c r="V61" s="21">
        <f t="shared" si="5"/>
        <v>-75.17259914563094</v>
      </c>
    </row>
    <row r="62" spans="1:22" ht="15" x14ac:dyDescent="0.2">
      <c r="A62" s="23" t="s">
        <v>9</v>
      </c>
      <c r="B62" s="24" t="s">
        <v>33</v>
      </c>
      <c r="C62" s="24" t="s">
        <v>25</v>
      </c>
      <c r="D62" s="24" t="s">
        <v>191</v>
      </c>
      <c r="E62" s="24" t="s">
        <v>110</v>
      </c>
      <c r="F62" s="24" t="s">
        <v>56</v>
      </c>
      <c r="G62" s="24" t="s">
        <v>56</v>
      </c>
      <c r="H62" s="27" t="s">
        <v>111</v>
      </c>
      <c r="I62" s="28">
        <v>496.89242899999999</v>
      </c>
      <c r="J62" s="25">
        <v>133.10480100000001</v>
      </c>
      <c r="K62" s="26">
        <v>629.99722999999994</v>
      </c>
      <c r="L62" s="25">
        <v>5424.6264849999998</v>
      </c>
      <c r="M62" s="25">
        <v>1390.3743010000001</v>
      </c>
      <c r="N62" s="29">
        <v>6815.0007869999999</v>
      </c>
      <c r="O62" s="28">
        <v>320.64999999999998</v>
      </c>
      <c r="P62" s="25">
        <v>89.429264000000003</v>
      </c>
      <c r="Q62" s="26">
        <v>410.07926400000002</v>
      </c>
      <c r="R62" s="25">
        <v>3885.9169729999999</v>
      </c>
      <c r="S62" s="25">
        <v>922.38291300000003</v>
      </c>
      <c r="T62" s="29">
        <v>4808.2998859999998</v>
      </c>
      <c r="U62" s="16">
        <f t="shared" si="6"/>
        <v>53.628160530448056</v>
      </c>
      <c r="V62" s="21">
        <f t="shared" si="5"/>
        <v>41.734104539585282</v>
      </c>
    </row>
    <row r="63" spans="1:22" ht="15" x14ac:dyDescent="0.2">
      <c r="A63" s="23" t="s">
        <v>9</v>
      </c>
      <c r="B63" s="24" t="s">
        <v>33</v>
      </c>
      <c r="C63" s="24" t="s">
        <v>34</v>
      </c>
      <c r="D63" s="24" t="s">
        <v>192</v>
      </c>
      <c r="E63" s="24" t="s">
        <v>193</v>
      </c>
      <c r="F63" s="24" t="s">
        <v>26</v>
      </c>
      <c r="G63" s="24" t="s">
        <v>27</v>
      </c>
      <c r="H63" s="27" t="s">
        <v>194</v>
      </c>
      <c r="I63" s="28">
        <v>0</v>
      </c>
      <c r="J63" s="25">
        <v>0</v>
      </c>
      <c r="K63" s="26">
        <v>0</v>
      </c>
      <c r="L63" s="25">
        <v>0</v>
      </c>
      <c r="M63" s="25">
        <v>29.737957999999999</v>
      </c>
      <c r="N63" s="29">
        <v>29.737957999999999</v>
      </c>
      <c r="O63" s="28">
        <v>0</v>
      </c>
      <c r="P63" s="25">
        <v>1.1200000000000001</v>
      </c>
      <c r="Q63" s="26">
        <v>1.1200000000000001</v>
      </c>
      <c r="R63" s="25">
        <v>0</v>
      </c>
      <c r="S63" s="25">
        <v>5.0599999999999996</v>
      </c>
      <c r="T63" s="29">
        <v>5.0599999999999996</v>
      </c>
      <c r="U63" s="15" t="s">
        <v>18</v>
      </c>
      <c r="V63" s="20" t="s">
        <v>18</v>
      </c>
    </row>
    <row r="64" spans="1:22" ht="15" x14ac:dyDescent="0.2">
      <c r="A64" s="23" t="s">
        <v>9</v>
      </c>
      <c r="B64" s="24" t="s">
        <v>33</v>
      </c>
      <c r="C64" s="24" t="s">
        <v>34</v>
      </c>
      <c r="D64" s="24" t="s">
        <v>195</v>
      </c>
      <c r="E64" s="24" t="s">
        <v>196</v>
      </c>
      <c r="F64" s="24" t="s">
        <v>46</v>
      </c>
      <c r="G64" s="24" t="s">
        <v>46</v>
      </c>
      <c r="H64" s="27" t="s">
        <v>197</v>
      </c>
      <c r="I64" s="28">
        <v>95.250600000000006</v>
      </c>
      <c r="J64" s="25">
        <v>0.84064000000000005</v>
      </c>
      <c r="K64" s="26">
        <v>96.091239999999999</v>
      </c>
      <c r="L64" s="25">
        <v>554.32582500000001</v>
      </c>
      <c r="M64" s="25">
        <v>8.7173599999999993</v>
      </c>
      <c r="N64" s="29">
        <v>563.04318499999999</v>
      </c>
      <c r="O64" s="28">
        <v>0</v>
      </c>
      <c r="P64" s="25">
        <v>13.145759999999999</v>
      </c>
      <c r="Q64" s="26">
        <v>13.145759999999999</v>
      </c>
      <c r="R64" s="25">
        <v>0</v>
      </c>
      <c r="S64" s="25">
        <v>13.145759999999999</v>
      </c>
      <c r="T64" s="29">
        <v>13.145759999999999</v>
      </c>
      <c r="U64" s="15" t="s">
        <v>18</v>
      </c>
      <c r="V64" s="20" t="s">
        <v>18</v>
      </c>
    </row>
    <row r="65" spans="1:22" ht="15" x14ac:dyDescent="0.2">
      <c r="A65" s="23" t="s">
        <v>9</v>
      </c>
      <c r="B65" s="24" t="s">
        <v>33</v>
      </c>
      <c r="C65" s="24" t="s">
        <v>34</v>
      </c>
      <c r="D65" s="24" t="s">
        <v>198</v>
      </c>
      <c r="E65" s="24" t="s">
        <v>199</v>
      </c>
      <c r="F65" s="24" t="s">
        <v>60</v>
      </c>
      <c r="G65" s="24" t="s">
        <v>200</v>
      </c>
      <c r="H65" s="27" t="s">
        <v>200</v>
      </c>
      <c r="I65" s="28">
        <v>14.1</v>
      </c>
      <c r="J65" s="25">
        <v>0</v>
      </c>
      <c r="K65" s="26">
        <v>14.1</v>
      </c>
      <c r="L65" s="25">
        <v>145.5</v>
      </c>
      <c r="M65" s="25">
        <v>0</v>
      </c>
      <c r="N65" s="29">
        <v>145.5</v>
      </c>
      <c r="O65" s="28">
        <v>18.8</v>
      </c>
      <c r="P65" s="25">
        <v>0</v>
      </c>
      <c r="Q65" s="26">
        <v>18.8</v>
      </c>
      <c r="R65" s="25">
        <v>176.25</v>
      </c>
      <c r="S65" s="25">
        <v>0</v>
      </c>
      <c r="T65" s="29">
        <v>176.25</v>
      </c>
      <c r="U65" s="16">
        <f t="shared" si="6"/>
        <v>-25</v>
      </c>
      <c r="V65" s="21">
        <f t="shared" si="5"/>
        <v>-17.446808510638302</v>
      </c>
    </row>
    <row r="66" spans="1:22" ht="15" x14ac:dyDescent="0.2">
      <c r="A66" s="23" t="s">
        <v>9</v>
      </c>
      <c r="B66" s="24" t="s">
        <v>33</v>
      </c>
      <c r="C66" s="24" t="s">
        <v>34</v>
      </c>
      <c r="D66" s="24" t="s">
        <v>201</v>
      </c>
      <c r="E66" s="24" t="s">
        <v>172</v>
      </c>
      <c r="F66" s="24" t="s">
        <v>37</v>
      </c>
      <c r="G66" s="24" t="s">
        <v>132</v>
      </c>
      <c r="H66" s="27" t="s">
        <v>172</v>
      </c>
      <c r="I66" s="28">
        <v>0</v>
      </c>
      <c r="J66" s="25">
        <v>0</v>
      </c>
      <c r="K66" s="26">
        <v>0</v>
      </c>
      <c r="L66" s="25">
        <v>0</v>
      </c>
      <c r="M66" s="25">
        <v>1.7050670000000001</v>
      </c>
      <c r="N66" s="29">
        <v>1.7050670000000001</v>
      </c>
      <c r="O66" s="28">
        <v>0</v>
      </c>
      <c r="P66" s="25">
        <v>0</v>
      </c>
      <c r="Q66" s="26">
        <v>0</v>
      </c>
      <c r="R66" s="25">
        <v>0</v>
      </c>
      <c r="S66" s="25">
        <v>0</v>
      </c>
      <c r="T66" s="29">
        <v>0</v>
      </c>
      <c r="U66" s="15" t="s">
        <v>18</v>
      </c>
      <c r="V66" s="20" t="s">
        <v>18</v>
      </c>
    </row>
    <row r="67" spans="1:22" ht="15" x14ac:dyDescent="0.2">
      <c r="A67" s="23" t="s">
        <v>9</v>
      </c>
      <c r="B67" s="24" t="s">
        <v>33</v>
      </c>
      <c r="C67" s="24" t="s">
        <v>34</v>
      </c>
      <c r="D67" s="24" t="s">
        <v>202</v>
      </c>
      <c r="E67" s="24" t="s">
        <v>203</v>
      </c>
      <c r="F67" s="24" t="s">
        <v>204</v>
      </c>
      <c r="G67" s="24" t="s">
        <v>205</v>
      </c>
      <c r="H67" s="27" t="s">
        <v>206</v>
      </c>
      <c r="I67" s="28">
        <v>0</v>
      </c>
      <c r="J67" s="25">
        <v>0</v>
      </c>
      <c r="K67" s="26">
        <v>0</v>
      </c>
      <c r="L67" s="25">
        <v>0</v>
      </c>
      <c r="M67" s="25">
        <v>40.484414000000001</v>
      </c>
      <c r="N67" s="29">
        <v>40.484414000000001</v>
      </c>
      <c r="O67" s="28">
        <v>0</v>
      </c>
      <c r="P67" s="25">
        <v>0</v>
      </c>
      <c r="Q67" s="26">
        <v>0</v>
      </c>
      <c r="R67" s="25">
        <v>0</v>
      </c>
      <c r="S67" s="25">
        <v>7.43445</v>
      </c>
      <c r="T67" s="29">
        <v>7.43445</v>
      </c>
      <c r="U67" s="15" t="s">
        <v>18</v>
      </c>
      <c r="V67" s="20" t="s">
        <v>18</v>
      </c>
    </row>
    <row r="68" spans="1:22" ht="15" x14ac:dyDescent="0.2">
      <c r="A68" s="23" t="s">
        <v>9</v>
      </c>
      <c r="B68" s="24" t="s">
        <v>33</v>
      </c>
      <c r="C68" s="24" t="s">
        <v>25</v>
      </c>
      <c r="D68" s="24" t="s">
        <v>207</v>
      </c>
      <c r="E68" s="24" t="s">
        <v>208</v>
      </c>
      <c r="F68" s="24" t="s">
        <v>26</v>
      </c>
      <c r="G68" s="24" t="s">
        <v>27</v>
      </c>
      <c r="H68" s="27" t="s">
        <v>82</v>
      </c>
      <c r="I68" s="28">
        <v>86.150364999999994</v>
      </c>
      <c r="J68" s="25">
        <v>29.016576000000001</v>
      </c>
      <c r="K68" s="26">
        <v>115.16694099999999</v>
      </c>
      <c r="L68" s="25">
        <v>854.69630199999995</v>
      </c>
      <c r="M68" s="25">
        <v>286.42294399999997</v>
      </c>
      <c r="N68" s="29">
        <v>1141.119246</v>
      </c>
      <c r="O68" s="28">
        <v>99.118177000000003</v>
      </c>
      <c r="P68" s="25">
        <v>25.068007999999999</v>
      </c>
      <c r="Q68" s="26">
        <v>124.18618499999999</v>
      </c>
      <c r="R68" s="25">
        <v>1726.9934189999999</v>
      </c>
      <c r="S68" s="25">
        <v>359.06536699999998</v>
      </c>
      <c r="T68" s="29">
        <v>2086.0587860000001</v>
      </c>
      <c r="U68" s="16">
        <f t="shared" si="6"/>
        <v>-7.2626790169937223</v>
      </c>
      <c r="V68" s="21">
        <f t="shared" si="5"/>
        <v>-45.297838504921216</v>
      </c>
    </row>
    <row r="69" spans="1:22" ht="15" x14ac:dyDescent="0.2">
      <c r="A69" s="23" t="s">
        <v>9</v>
      </c>
      <c r="B69" s="24" t="s">
        <v>33</v>
      </c>
      <c r="C69" s="24" t="s">
        <v>25</v>
      </c>
      <c r="D69" s="24" t="s">
        <v>209</v>
      </c>
      <c r="E69" s="24" t="s">
        <v>210</v>
      </c>
      <c r="F69" s="24" t="s">
        <v>60</v>
      </c>
      <c r="G69" s="24" t="s">
        <v>128</v>
      </c>
      <c r="H69" s="27" t="s">
        <v>129</v>
      </c>
      <c r="I69" s="28">
        <v>1600.1337129999999</v>
      </c>
      <c r="J69" s="25">
        <v>34.785069999999997</v>
      </c>
      <c r="K69" s="26">
        <v>1634.918782</v>
      </c>
      <c r="L69" s="25">
        <v>14998.886350000001</v>
      </c>
      <c r="M69" s="25">
        <v>592.27820199999996</v>
      </c>
      <c r="N69" s="29">
        <v>15591.164552</v>
      </c>
      <c r="O69" s="28">
        <v>1339.2378000000001</v>
      </c>
      <c r="P69" s="25">
        <v>56.596742999999996</v>
      </c>
      <c r="Q69" s="26">
        <v>1395.8345429999999</v>
      </c>
      <c r="R69" s="25">
        <v>14348.757127000001</v>
      </c>
      <c r="S69" s="25">
        <v>951.885806</v>
      </c>
      <c r="T69" s="29">
        <v>15300.642932999999</v>
      </c>
      <c r="U69" s="16">
        <f t="shared" si="6"/>
        <v>17.128408248598561</v>
      </c>
      <c r="V69" s="21">
        <f t="shared" si="5"/>
        <v>1.8987543221037573</v>
      </c>
    </row>
    <row r="70" spans="1:22" ht="15" x14ac:dyDescent="0.2">
      <c r="A70" s="23" t="s">
        <v>9</v>
      </c>
      <c r="B70" s="24" t="s">
        <v>33</v>
      </c>
      <c r="C70" s="24" t="s">
        <v>25</v>
      </c>
      <c r="D70" s="24" t="s">
        <v>211</v>
      </c>
      <c r="E70" s="24" t="s">
        <v>212</v>
      </c>
      <c r="F70" s="24" t="s">
        <v>56</v>
      </c>
      <c r="G70" s="24" t="s">
        <v>56</v>
      </c>
      <c r="H70" s="27" t="s">
        <v>213</v>
      </c>
      <c r="I70" s="28">
        <v>1441.1310000000001</v>
      </c>
      <c r="J70" s="25">
        <v>271.79239999999999</v>
      </c>
      <c r="K70" s="26">
        <v>1712.9233999999999</v>
      </c>
      <c r="L70" s="25">
        <v>9017.9976999999999</v>
      </c>
      <c r="M70" s="25">
        <v>1783.0192</v>
      </c>
      <c r="N70" s="29">
        <v>10801.016900000001</v>
      </c>
      <c r="O70" s="28">
        <v>0</v>
      </c>
      <c r="P70" s="25">
        <v>0</v>
      </c>
      <c r="Q70" s="26">
        <v>0</v>
      </c>
      <c r="R70" s="25">
        <v>10091.872499999999</v>
      </c>
      <c r="S70" s="25">
        <v>3390.5646999999999</v>
      </c>
      <c r="T70" s="29">
        <v>13482.4372</v>
      </c>
      <c r="U70" s="15" t="s">
        <v>18</v>
      </c>
      <c r="V70" s="21">
        <f t="shared" si="5"/>
        <v>-19.888246169616863</v>
      </c>
    </row>
    <row r="71" spans="1:22" ht="15" x14ac:dyDescent="0.2">
      <c r="A71" s="23" t="s">
        <v>9</v>
      </c>
      <c r="B71" s="24" t="s">
        <v>33</v>
      </c>
      <c r="C71" s="24" t="s">
        <v>25</v>
      </c>
      <c r="D71" s="24" t="s">
        <v>214</v>
      </c>
      <c r="E71" s="24" t="s">
        <v>215</v>
      </c>
      <c r="F71" s="24" t="s">
        <v>60</v>
      </c>
      <c r="G71" s="24" t="s">
        <v>177</v>
      </c>
      <c r="H71" s="27" t="s">
        <v>216</v>
      </c>
      <c r="I71" s="28">
        <v>661.005</v>
      </c>
      <c r="J71" s="25">
        <v>26.252800000000001</v>
      </c>
      <c r="K71" s="26">
        <v>687.25779999999997</v>
      </c>
      <c r="L71" s="25">
        <v>1509.8439000000001</v>
      </c>
      <c r="M71" s="25">
        <v>57.026800000000001</v>
      </c>
      <c r="N71" s="29">
        <v>1566.8706999999999</v>
      </c>
      <c r="O71" s="28">
        <v>0</v>
      </c>
      <c r="P71" s="25">
        <v>0</v>
      </c>
      <c r="Q71" s="26">
        <v>0</v>
      </c>
      <c r="R71" s="25">
        <v>0</v>
      </c>
      <c r="S71" s="25">
        <v>0</v>
      </c>
      <c r="T71" s="29">
        <v>0</v>
      </c>
      <c r="U71" s="15" t="s">
        <v>18</v>
      </c>
      <c r="V71" s="20" t="s">
        <v>18</v>
      </c>
    </row>
    <row r="72" spans="1:22" ht="15" x14ac:dyDescent="0.2">
      <c r="A72" s="23" t="s">
        <v>9</v>
      </c>
      <c r="B72" s="24" t="s">
        <v>33</v>
      </c>
      <c r="C72" s="24" t="s">
        <v>25</v>
      </c>
      <c r="D72" s="24" t="s">
        <v>217</v>
      </c>
      <c r="E72" s="24" t="s">
        <v>174</v>
      </c>
      <c r="F72" s="24" t="s">
        <v>26</v>
      </c>
      <c r="G72" s="24" t="s">
        <v>27</v>
      </c>
      <c r="H72" s="27" t="s">
        <v>27</v>
      </c>
      <c r="I72" s="28">
        <v>1492.568321</v>
      </c>
      <c r="J72" s="25">
        <v>135.534086</v>
      </c>
      <c r="K72" s="26">
        <v>1628.1024070000001</v>
      </c>
      <c r="L72" s="25">
        <v>17419.935073000001</v>
      </c>
      <c r="M72" s="25">
        <v>1083.2335479999999</v>
      </c>
      <c r="N72" s="29">
        <v>18503.168621000001</v>
      </c>
      <c r="O72" s="28">
        <v>1874.753555</v>
      </c>
      <c r="P72" s="25">
        <v>94.549244999999999</v>
      </c>
      <c r="Q72" s="26">
        <v>1969.3027999999999</v>
      </c>
      <c r="R72" s="25">
        <v>16706.775503000001</v>
      </c>
      <c r="S72" s="25">
        <v>1072.8543119999999</v>
      </c>
      <c r="T72" s="29">
        <v>17779.629815</v>
      </c>
      <c r="U72" s="16">
        <f t="shared" si="6"/>
        <v>-17.325948706313721</v>
      </c>
      <c r="V72" s="21">
        <f t="shared" si="5"/>
        <v>4.0694818369591657</v>
      </c>
    </row>
    <row r="73" spans="1:22" ht="15" x14ac:dyDescent="0.2">
      <c r="A73" s="23" t="s">
        <v>9</v>
      </c>
      <c r="B73" s="24" t="s">
        <v>33</v>
      </c>
      <c r="C73" s="24" t="s">
        <v>25</v>
      </c>
      <c r="D73" s="24" t="s">
        <v>217</v>
      </c>
      <c r="E73" s="24" t="s">
        <v>218</v>
      </c>
      <c r="F73" s="24" t="s">
        <v>26</v>
      </c>
      <c r="G73" s="24" t="s">
        <v>27</v>
      </c>
      <c r="H73" s="27" t="s">
        <v>219</v>
      </c>
      <c r="I73" s="28">
        <v>361.28105199999999</v>
      </c>
      <c r="J73" s="25">
        <v>31.525518999999999</v>
      </c>
      <c r="K73" s="26">
        <v>392.80657100000002</v>
      </c>
      <c r="L73" s="25">
        <v>5604.6925039999996</v>
      </c>
      <c r="M73" s="25">
        <v>489.91717799999998</v>
      </c>
      <c r="N73" s="29">
        <v>6094.6096820000002</v>
      </c>
      <c r="O73" s="28">
        <v>536.38123900000005</v>
      </c>
      <c r="P73" s="25">
        <v>47.330364000000003</v>
      </c>
      <c r="Q73" s="26">
        <v>583.71160299999997</v>
      </c>
      <c r="R73" s="25">
        <v>7061.2369570000001</v>
      </c>
      <c r="S73" s="25">
        <v>480.23126000000002</v>
      </c>
      <c r="T73" s="29">
        <v>7541.4682160000002</v>
      </c>
      <c r="U73" s="16">
        <f t="shared" si="6"/>
        <v>-32.705368716132909</v>
      </c>
      <c r="V73" s="21">
        <f t="shared" si="5"/>
        <v>-19.185369381128481</v>
      </c>
    </row>
    <row r="74" spans="1:22" ht="15" x14ac:dyDescent="0.2">
      <c r="A74" s="23" t="s">
        <v>9</v>
      </c>
      <c r="B74" s="24" t="s">
        <v>33</v>
      </c>
      <c r="C74" s="24" t="s">
        <v>25</v>
      </c>
      <c r="D74" s="24" t="s">
        <v>217</v>
      </c>
      <c r="E74" s="24" t="s">
        <v>220</v>
      </c>
      <c r="F74" s="24" t="s">
        <v>26</v>
      </c>
      <c r="G74" s="24" t="s">
        <v>27</v>
      </c>
      <c r="H74" s="27" t="s">
        <v>82</v>
      </c>
      <c r="I74" s="28">
        <v>587.09011499999997</v>
      </c>
      <c r="J74" s="25">
        <v>5.0545010000000001</v>
      </c>
      <c r="K74" s="26">
        <v>592.14461600000004</v>
      </c>
      <c r="L74" s="25">
        <v>4157.7723100000003</v>
      </c>
      <c r="M74" s="25">
        <v>229.35739000000001</v>
      </c>
      <c r="N74" s="29">
        <v>4387.1297000000004</v>
      </c>
      <c r="O74" s="28">
        <v>467.09341899999998</v>
      </c>
      <c r="P74" s="25">
        <v>8.1418429999999997</v>
      </c>
      <c r="Q74" s="26">
        <v>475.23526199999998</v>
      </c>
      <c r="R74" s="25">
        <v>2324.5421580000002</v>
      </c>
      <c r="S74" s="25">
        <v>164.900035</v>
      </c>
      <c r="T74" s="29">
        <v>2489.4421929999999</v>
      </c>
      <c r="U74" s="16">
        <f t="shared" si="6"/>
        <v>24.600311329591552</v>
      </c>
      <c r="V74" s="21">
        <f t="shared" si="5"/>
        <v>76.229426509121609</v>
      </c>
    </row>
    <row r="75" spans="1:22" ht="15" x14ac:dyDescent="0.2">
      <c r="A75" s="23" t="s">
        <v>9</v>
      </c>
      <c r="B75" s="24" t="s">
        <v>33</v>
      </c>
      <c r="C75" s="24" t="s">
        <v>25</v>
      </c>
      <c r="D75" s="24" t="s">
        <v>217</v>
      </c>
      <c r="E75" s="24" t="s">
        <v>221</v>
      </c>
      <c r="F75" s="24" t="s">
        <v>26</v>
      </c>
      <c r="G75" s="24" t="s">
        <v>27</v>
      </c>
      <c r="H75" s="27" t="s">
        <v>27</v>
      </c>
      <c r="I75" s="28">
        <v>89.907533999999998</v>
      </c>
      <c r="J75" s="25">
        <v>14.566808999999999</v>
      </c>
      <c r="K75" s="26">
        <v>104.474343</v>
      </c>
      <c r="L75" s="25">
        <v>1268.471642</v>
      </c>
      <c r="M75" s="25">
        <v>127.439635</v>
      </c>
      <c r="N75" s="29">
        <v>1395.911278</v>
      </c>
      <c r="O75" s="28">
        <v>87.587789000000001</v>
      </c>
      <c r="P75" s="25">
        <v>9.7930530000000005</v>
      </c>
      <c r="Q75" s="26">
        <v>97.380842999999999</v>
      </c>
      <c r="R75" s="25">
        <v>1078.2188639999999</v>
      </c>
      <c r="S75" s="25">
        <v>79.987810999999994</v>
      </c>
      <c r="T75" s="29">
        <v>1158.2066749999999</v>
      </c>
      <c r="U75" s="16">
        <f t="shared" si="6"/>
        <v>7.2842869105169017</v>
      </c>
      <c r="V75" s="21">
        <f t="shared" si="5"/>
        <v>20.523504839928506</v>
      </c>
    </row>
    <row r="76" spans="1:22" ht="15" x14ac:dyDescent="0.2">
      <c r="A76" s="23" t="s">
        <v>9</v>
      </c>
      <c r="B76" s="24" t="s">
        <v>33</v>
      </c>
      <c r="C76" s="24" t="s">
        <v>25</v>
      </c>
      <c r="D76" s="24" t="s">
        <v>217</v>
      </c>
      <c r="E76" s="24" t="s">
        <v>222</v>
      </c>
      <c r="F76" s="24" t="s">
        <v>26</v>
      </c>
      <c r="G76" s="24" t="s">
        <v>27</v>
      </c>
      <c r="H76" s="27" t="s">
        <v>219</v>
      </c>
      <c r="I76" s="28">
        <v>66.774919999999995</v>
      </c>
      <c r="J76" s="25">
        <v>5.2184689999999998</v>
      </c>
      <c r="K76" s="26">
        <v>71.993388999999993</v>
      </c>
      <c r="L76" s="25">
        <v>516.95357999999999</v>
      </c>
      <c r="M76" s="25">
        <v>35.627082000000001</v>
      </c>
      <c r="N76" s="29">
        <v>552.58066199999996</v>
      </c>
      <c r="O76" s="28">
        <v>180.27647999999999</v>
      </c>
      <c r="P76" s="25">
        <v>12.455909</v>
      </c>
      <c r="Q76" s="26">
        <v>192.73238799999999</v>
      </c>
      <c r="R76" s="25">
        <v>492.63654000000002</v>
      </c>
      <c r="S76" s="25">
        <v>31.849708</v>
      </c>
      <c r="T76" s="29">
        <v>524.48624800000005</v>
      </c>
      <c r="U76" s="16">
        <f t="shared" si="6"/>
        <v>-62.645931103183351</v>
      </c>
      <c r="V76" s="21">
        <f t="shared" si="5"/>
        <v>5.3565587481332555</v>
      </c>
    </row>
    <row r="77" spans="1:22" ht="15" x14ac:dyDescent="0.2">
      <c r="A77" s="23" t="s">
        <v>9</v>
      </c>
      <c r="B77" s="24" t="s">
        <v>33</v>
      </c>
      <c r="C77" s="24" t="s">
        <v>25</v>
      </c>
      <c r="D77" s="24" t="s">
        <v>217</v>
      </c>
      <c r="E77" s="24" t="s">
        <v>223</v>
      </c>
      <c r="F77" s="24" t="s">
        <v>26</v>
      </c>
      <c r="G77" s="24" t="s">
        <v>27</v>
      </c>
      <c r="H77" s="27" t="s">
        <v>219</v>
      </c>
      <c r="I77" s="28">
        <v>0</v>
      </c>
      <c r="J77" s="25">
        <v>0</v>
      </c>
      <c r="K77" s="26">
        <v>0</v>
      </c>
      <c r="L77" s="25">
        <v>6.3913799999999998</v>
      </c>
      <c r="M77" s="25">
        <v>0.68347599999999997</v>
      </c>
      <c r="N77" s="29">
        <v>7.0748559999999996</v>
      </c>
      <c r="O77" s="28">
        <v>0</v>
      </c>
      <c r="P77" s="25">
        <v>0</v>
      </c>
      <c r="Q77" s="26">
        <v>0</v>
      </c>
      <c r="R77" s="25">
        <v>11.49072</v>
      </c>
      <c r="S77" s="25">
        <v>0.87339199999999995</v>
      </c>
      <c r="T77" s="29">
        <v>12.364112</v>
      </c>
      <c r="U77" s="15" t="s">
        <v>18</v>
      </c>
      <c r="V77" s="21">
        <f t="shared" si="5"/>
        <v>-42.779101321631515</v>
      </c>
    </row>
    <row r="78" spans="1:22" ht="15" x14ac:dyDescent="0.2">
      <c r="A78" s="23" t="s">
        <v>9</v>
      </c>
      <c r="B78" s="24" t="s">
        <v>33</v>
      </c>
      <c r="C78" s="24" t="s">
        <v>25</v>
      </c>
      <c r="D78" s="24" t="s">
        <v>217</v>
      </c>
      <c r="E78" s="24" t="s">
        <v>224</v>
      </c>
      <c r="F78" s="24" t="s">
        <v>26</v>
      </c>
      <c r="G78" s="24" t="s">
        <v>27</v>
      </c>
      <c r="H78" s="27" t="s">
        <v>219</v>
      </c>
      <c r="I78" s="28">
        <v>0</v>
      </c>
      <c r="J78" s="25">
        <v>0</v>
      </c>
      <c r="K78" s="26">
        <v>0</v>
      </c>
      <c r="L78" s="25">
        <v>2.0421800000000001</v>
      </c>
      <c r="M78" s="25">
        <v>0.17872299999999999</v>
      </c>
      <c r="N78" s="29">
        <v>2.2209029999999998</v>
      </c>
      <c r="O78" s="28">
        <v>0</v>
      </c>
      <c r="P78" s="25">
        <v>0</v>
      </c>
      <c r="Q78" s="26">
        <v>0</v>
      </c>
      <c r="R78" s="25">
        <v>0.33200000000000002</v>
      </c>
      <c r="S78" s="25">
        <v>9.3043000000000001E-2</v>
      </c>
      <c r="T78" s="29">
        <v>0.425043</v>
      </c>
      <c r="U78" s="15" t="s">
        <v>18</v>
      </c>
      <c r="V78" s="20" t="s">
        <v>18</v>
      </c>
    </row>
    <row r="79" spans="1:22" ht="15.75" x14ac:dyDescent="0.2">
      <c r="A79" s="12"/>
      <c r="B79" s="8"/>
      <c r="C79" s="8"/>
      <c r="D79" s="8"/>
      <c r="E79" s="8"/>
      <c r="F79" s="8"/>
      <c r="G79" s="8"/>
      <c r="H79" s="11"/>
      <c r="I79" s="13"/>
      <c r="J79" s="9"/>
      <c r="K79" s="10"/>
      <c r="L79" s="9"/>
      <c r="M79" s="9"/>
      <c r="N79" s="14"/>
      <c r="O79" s="13"/>
      <c r="P79" s="9"/>
      <c r="Q79" s="10"/>
      <c r="R79" s="9"/>
      <c r="S79" s="9"/>
      <c r="T79" s="14"/>
      <c r="U79" s="17"/>
      <c r="V79" s="22"/>
    </row>
    <row r="80" spans="1:22" s="5" customFormat="1" ht="20.25" customHeight="1" thickBot="1" x14ac:dyDescent="0.35">
      <c r="A80" s="56" t="s">
        <v>9</v>
      </c>
      <c r="B80" s="57"/>
      <c r="C80" s="57"/>
      <c r="D80" s="57"/>
      <c r="E80" s="57"/>
      <c r="F80" s="57"/>
      <c r="G80" s="57"/>
      <c r="H80" s="58"/>
      <c r="I80" s="37">
        <f>SUM(I5:I78)</f>
        <v>20934.955429999995</v>
      </c>
      <c r="J80" s="38">
        <f>SUM(J5:J78)</f>
        <v>2834.508256999999</v>
      </c>
      <c r="K80" s="38">
        <f>SUM(K5:K78)</f>
        <v>23769.463683999998</v>
      </c>
      <c r="L80" s="38">
        <f>SUM(L5:L78)</f>
        <v>202958.94326199999</v>
      </c>
      <c r="M80" s="38">
        <f>SUM(M5:M78)</f>
        <v>36113.236115</v>
      </c>
      <c r="N80" s="39">
        <f>SUM(N5:N78)</f>
        <v>239072.17938199991</v>
      </c>
      <c r="O80" s="37">
        <f>SUM(O5:O78)</f>
        <v>16918.481003000001</v>
      </c>
      <c r="P80" s="38">
        <f>SUM(P5:P78)</f>
        <v>3502.988969</v>
      </c>
      <c r="Q80" s="38">
        <f>SUM(Q5:Q78)</f>
        <v>20421.469970000002</v>
      </c>
      <c r="R80" s="38">
        <f>SUM(R5:R78)</f>
        <v>192354.18297600004</v>
      </c>
      <c r="S80" s="38">
        <f>SUM(S5:S78)</f>
        <v>35765.08700900001</v>
      </c>
      <c r="T80" s="39">
        <f>SUM(T5:T78)</f>
        <v>228119.26998499999</v>
      </c>
      <c r="U80" s="40">
        <f>+((K80/Q80)-1)*100</f>
        <v>16.394479530211783</v>
      </c>
      <c r="V80" s="41">
        <f>+((N80/T80)-1)*100</f>
        <v>4.8013959529680017</v>
      </c>
    </row>
    <row r="81" spans="1:22" s="5" customFormat="1" ht="20.25" customHeight="1" x14ac:dyDescent="0.2">
      <c r="A81" s="43"/>
      <c r="B81" s="43"/>
      <c r="C81" s="43"/>
      <c r="D81" s="43"/>
      <c r="E81" s="43"/>
      <c r="F81" s="43"/>
      <c r="G81" s="43"/>
      <c r="H81" s="46"/>
      <c r="I81" s="47"/>
      <c r="J81" s="43"/>
      <c r="K81" s="43"/>
      <c r="L81" s="43"/>
      <c r="M81" s="43"/>
      <c r="N81" s="49"/>
      <c r="O81" s="48"/>
      <c r="P81" s="43"/>
      <c r="Q81" s="43"/>
      <c r="R81" s="43"/>
      <c r="S81" s="43"/>
      <c r="T81" s="49"/>
      <c r="U81" s="48"/>
      <c r="V81" s="50"/>
    </row>
    <row r="82" spans="1:22" s="5" customFormat="1" ht="20.25" customHeight="1" x14ac:dyDescent="0.2">
      <c r="A82" s="42" t="s">
        <v>31</v>
      </c>
      <c r="B82" s="42"/>
      <c r="C82" s="42" t="s">
        <v>25</v>
      </c>
      <c r="D82" s="42" t="s">
        <v>225</v>
      </c>
      <c r="E82" s="42" t="s">
        <v>29</v>
      </c>
      <c r="F82" s="42" t="s">
        <v>26</v>
      </c>
      <c r="G82" s="42" t="s">
        <v>27</v>
      </c>
      <c r="H82" s="45" t="s">
        <v>32</v>
      </c>
      <c r="I82" s="28">
        <v>0</v>
      </c>
      <c r="J82" s="25">
        <v>0</v>
      </c>
      <c r="K82" s="26">
        <v>0</v>
      </c>
      <c r="L82" s="25">
        <v>467.37315799999999</v>
      </c>
      <c r="M82" s="25">
        <v>0</v>
      </c>
      <c r="N82" s="29">
        <v>467.37315799999999</v>
      </c>
      <c r="O82" s="28">
        <v>0</v>
      </c>
      <c r="P82" s="25">
        <v>0</v>
      </c>
      <c r="Q82" s="26">
        <v>0</v>
      </c>
      <c r="R82" s="25">
        <v>0</v>
      </c>
      <c r="S82" s="25">
        <v>0</v>
      </c>
      <c r="T82" s="29">
        <v>0</v>
      </c>
      <c r="U82" s="15" t="s">
        <v>18</v>
      </c>
      <c r="V82" s="20" t="s">
        <v>18</v>
      </c>
    </row>
    <row r="83" spans="1:22" s="5" customFormat="1" ht="20.25" customHeight="1" x14ac:dyDescent="0.2">
      <c r="A83" s="43"/>
      <c r="B83" s="43"/>
      <c r="C83" s="43"/>
      <c r="D83" s="43"/>
      <c r="E83" s="43"/>
      <c r="F83" s="43"/>
      <c r="G83" s="43"/>
      <c r="H83" s="46"/>
      <c r="I83" s="47"/>
      <c r="J83" s="43"/>
      <c r="K83" s="43"/>
      <c r="L83" s="43"/>
      <c r="M83" s="43"/>
      <c r="N83" s="49"/>
      <c r="O83" s="48"/>
      <c r="P83" s="43"/>
      <c r="Q83" s="43"/>
      <c r="R83" s="43"/>
      <c r="S83" s="43"/>
      <c r="T83" s="49"/>
      <c r="U83" s="48"/>
      <c r="V83" s="49"/>
    </row>
    <row r="84" spans="1:22" s="5" customFormat="1" ht="20.25" customHeight="1" thickBot="1" x14ac:dyDescent="0.35">
      <c r="A84" s="59" t="s">
        <v>30</v>
      </c>
      <c r="B84" s="60"/>
      <c r="C84" s="60"/>
      <c r="D84" s="60"/>
      <c r="E84" s="60"/>
      <c r="F84" s="60"/>
      <c r="G84" s="44"/>
      <c r="H84" s="44"/>
      <c r="I84" s="37">
        <f t="shared" ref="I84:T84" si="7">SUM(I82)</f>
        <v>0</v>
      </c>
      <c r="J84" s="38">
        <f t="shared" si="7"/>
        <v>0</v>
      </c>
      <c r="K84" s="38">
        <f t="shared" si="7"/>
        <v>0</v>
      </c>
      <c r="L84" s="38">
        <f t="shared" si="7"/>
        <v>467.37315799999999</v>
      </c>
      <c r="M84" s="38">
        <f t="shared" si="7"/>
        <v>0</v>
      </c>
      <c r="N84" s="39">
        <f t="shared" si="7"/>
        <v>467.37315799999999</v>
      </c>
      <c r="O84" s="37">
        <f t="shared" si="7"/>
        <v>0</v>
      </c>
      <c r="P84" s="38">
        <f t="shared" si="7"/>
        <v>0</v>
      </c>
      <c r="Q84" s="38">
        <f t="shared" si="7"/>
        <v>0</v>
      </c>
      <c r="R84" s="38">
        <f t="shared" si="7"/>
        <v>0</v>
      </c>
      <c r="S84" s="38">
        <f t="shared" si="7"/>
        <v>0</v>
      </c>
      <c r="T84" s="39">
        <f t="shared" si="7"/>
        <v>0</v>
      </c>
      <c r="U84" s="51" t="s">
        <v>18</v>
      </c>
      <c r="V84" s="52" t="s">
        <v>18</v>
      </c>
    </row>
    <row r="85" spans="1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2" ht="15" x14ac:dyDescent="0.2">
      <c r="A86" s="31" t="s">
        <v>19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2" ht="15" x14ac:dyDescent="0.2">
      <c r="A87" s="31" t="s">
        <v>20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2" ht="15" x14ac:dyDescent="0.2">
      <c r="A88" s="31" t="s">
        <v>21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2" ht="15" x14ac:dyDescent="0.2">
      <c r="A89" s="31" t="s">
        <v>22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2" ht="15" x14ac:dyDescent="0.2">
      <c r="A90" s="31" t="s">
        <v>23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2" x14ac:dyDescent="0.2">
      <c r="A91" s="6" t="s">
        <v>17</v>
      </c>
    </row>
    <row r="92" spans="1:22" x14ac:dyDescent="0.2">
      <c r="A92" s="7" t="s">
        <v>24</v>
      </c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9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9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</row>
    <row r="105" spans="9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</row>
    <row r="106" spans="9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</row>
    <row r="107" spans="9:22" ht="15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2"/>
    </row>
    <row r="108" spans="9:22" ht="15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2"/>
    </row>
    <row r="109" spans="9:22" ht="15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2"/>
    </row>
    <row r="110" spans="9:22" ht="15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2"/>
    </row>
    <row r="111" spans="9:22" ht="15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2"/>
    </row>
    <row r="112" spans="9:22" ht="15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2"/>
    </row>
    <row r="113" spans="9:22" ht="15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9:22" x14ac:dyDescent="0.2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9:22" x14ac:dyDescent="0.2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9:22" x14ac:dyDescent="0.2"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9:22" x14ac:dyDescent="0.2"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9:22" x14ac:dyDescent="0.2"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</sheetData>
  <sortState ref="A5:T69">
    <sortCondition ref="D5:D69"/>
  </sortState>
  <mergeCells count="4">
    <mergeCell ref="I3:N3"/>
    <mergeCell ref="O3:T3"/>
    <mergeCell ref="A80:H80"/>
    <mergeCell ref="A84:F84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2013-12-27T20:16:10Z</dcterms:modified>
</cp:coreProperties>
</file>