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U15" i="1" l="1"/>
  <c r="V7" i="1"/>
  <c r="V6" i="1"/>
  <c r="V15" i="1" l="1"/>
  <c r="V9" i="1"/>
  <c r="U9" i="1"/>
  <c r="U17" i="1" l="1"/>
  <c r="T13" i="1" l="1"/>
  <c r="T19" i="1" s="1"/>
  <c r="V17" i="1"/>
  <c r="I13" i="1"/>
  <c r="J13" i="1"/>
  <c r="J19" i="1" s="1"/>
  <c r="O13" i="1"/>
  <c r="P13" i="1"/>
  <c r="P19" i="1" s="1"/>
  <c r="L13" i="1"/>
  <c r="M13" i="1"/>
  <c r="R13" i="1"/>
  <c r="R19" i="1" s="1"/>
  <c r="S13" i="1"/>
  <c r="S19" i="1" s="1"/>
  <c r="L19" i="1"/>
  <c r="N13" i="1" l="1"/>
  <c r="V13" i="1" s="1"/>
  <c r="Q13" i="1"/>
  <c r="Q19" i="1" s="1"/>
  <c r="K13" i="1"/>
  <c r="K19" i="1" s="1"/>
  <c r="O19" i="1"/>
  <c r="I19" i="1"/>
  <c r="M19" i="1"/>
  <c r="N19" i="1" l="1"/>
  <c r="V19" i="1" s="1"/>
  <c r="U13" i="1"/>
  <c r="U19" i="1"/>
</calcChain>
</file>

<file path=xl/sharedStrings.xml><?xml version="1.0" encoding="utf-8"?>
<sst xmlns="http://schemas.openxmlformats.org/spreadsheetml/2006/main" count="100" uniqueCount="52">
  <si>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</si>
  <si>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</si>
  <si>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</si>
  <si>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</si>
  <si>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</si>
  <si>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</si>
  <si>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</si>
  <si>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</si>
  <si>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</si>
  <si>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</si>
  <si>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</si>
  <si>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</si>
  <si>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</si>
  <si>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</si>
  <si>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</si>
  <si>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</si>
  <si>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</si>
  <si>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</si>
  <si>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</si>
  <si>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</si>
  <si>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</si>
  <si>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</si>
  <si>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</si>
  <si>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</si>
  <si>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</si>
  <si>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</si>
  <si>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</si>
  <si>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</si>
  <si>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</si>
  <si>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</si>
  <si>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</si>
  <si>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</si>
  <si>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</si>
  <si>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MOLIBDENO (TMF) - 2013/2012</t>
  </si>
  <si>
    <t>SOUTHERN PERU COPPER CORPORATION SUCURSAL DEL PERU</t>
  </si>
  <si>
    <t>CUAJONE 1</t>
  </si>
  <si>
    <t>MOQUEGUA</t>
  </si>
  <si>
    <t>MARISCAL NIETO</t>
  </si>
  <si>
    <t>TORATA</t>
  </si>
  <si>
    <t>TOTORAL</t>
  </si>
  <si>
    <t>TACNA</t>
  </si>
  <si>
    <t>JORGE BASADRE</t>
  </si>
  <si>
    <t>ILABAYA</t>
  </si>
  <si>
    <t>TOQUEPALA 1</t>
  </si>
  <si>
    <t>SIMARRONA</t>
  </si>
  <si>
    <t>COCOTEA</t>
  </si>
  <si>
    <t>TOTAL - NOVIEMBRE</t>
  </si>
  <si>
    <t>TOTAL ACUMULADO ENERO - NOVIEMBRE</t>
  </si>
  <si>
    <t>TOTAL COMPARADO ACUMULADO - ENERO - NOVIEMBRE</t>
  </si>
  <si>
    <t>Var. % 2013/2012 - NOVIEMBRE</t>
  </si>
  <si>
    <t>Var. % 2013/2012 - ENERO - NOVIEMBRE</t>
  </si>
  <si>
    <t>ACUMULACION CUAJONE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</si>
</sst>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applyNumberFormat="1" applyFont="1" applyBorder="1"/>
    <xf numFmtId="3" fontId="6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/>
    <xf numFmtId="4" fontId="7" fillId="0" borderId="5" xfId="0" applyNumberFormat="1" applyFont="1" applyBorder="1"/>
    <xf numFmtId="3" fontId="7" fillId="0" borderId="5" xfId="0" applyNumberFormat="1" applyFont="1" applyBorder="1" applyAlignment="1"/>
    <xf numFmtId="0" fontId="10" fillId="0" borderId="0" xfId="0" applyFont="1"/>
    <xf numFmtId="0" fontId="11" fillId="0" borderId="0" xfId="0" applyFont="1" applyBorder="1"/>
    <xf numFmtId="4" fontId="7" fillId="0" borderId="3" xfId="0" quotePrefix="1" applyNumberFormat="1" applyFont="1" applyBorder="1" applyAlignment="1">
      <alignment horizontal="right"/>
    </xf>
    <xf numFmtId="4" fontId="6" fillId="3" borderId="11" xfId="0" applyNumberFormat="1" applyFont="1" applyFill="1" applyBorder="1"/>
    <xf numFmtId="4" fontId="6" fillId="3" borderId="6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" style="1" customWidth="1"/>
    <col min="2" max="2" width="13.28515625" style="1" customWidth="1"/>
    <col min="3" max="3" width="25.85546875" style="1" bestFit="1" customWidth="1"/>
    <col min="4" max="4" width="61" style="1" bestFit="1" customWidth="1"/>
    <col min="5" max="5" width="19.42578125" style="1" bestFit="1" customWidth="1"/>
    <col min="6" max="6" width="12.5703125" style="1" bestFit="1" customWidth="1"/>
    <col min="7" max="7" width="17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515625" style="1" bestFit="1" customWidth="1"/>
    <col min="23" max="16384" width="11.42578125" style="1"/>
  </cols>
  <sheetData>
    <row r="1" spans="1:23" ht="18" x14ac:dyDescent="0.25">
      <c r="A1" s="45" t="s">
        <v>33</v>
      </c>
      <c r="B1" s="3"/>
    </row>
    <row r="2" spans="1:23" ht="13.5" thickBot="1" x14ac:dyDescent="0.25">
      <c r="A2" s="64"/>
    </row>
    <row r="3" spans="1:23" customFormat="1" ht="13.5" thickBot="1" x14ac:dyDescent="0.25">
      <c r="A3" s="50"/>
      <c r="I3" s="58">
        <v>2013</v>
      </c>
      <c r="J3" s="59"/>
      <c r="K3" s="59"/>
      <c r="L3" s="59"/>
      <c r="M3" s="59"/>
      <c r="N3" s="60"/>
      <c r="O3" s="58">
        <v>2012</v>
      </c>
      <c r="P3" s="59"/>
      <c r="Q3" s="59"/>
      <c r="R3" s="59"/>
      <c r="S3" s="59"/>
      <c r="T3" s="60"/>
      <c r="U3" s="4"/>
      <c r="V3" s="4"/>
    </row>
    <row r="4" spans="1:23" customFormat="1" ht="73.5" customHeight="1" x14ac:dyDescent="0.2">
      <c r="A4" s="51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1" t="s">
        <v>11</v>
      </c>
      <c r="J4" s="39" t="s">
        <v>7</v>
      </c>
      <c r="K4" s="39" t="s">
        <v>46</v>
      </c>
      <c r="L4" s="39" t="s">
        <v>12</v>
      </c>
      <c r="M4" s="39" t="s">
        <v>8</v>
      </c>
      <c r="N4" s="52" t="s">
        <v>47</v>
      </c>
      <c r="O4" s="51" t="s">
        <v>13</v>
      </c>
      <c r="P4" s="39" t="s">
        <v>14</v>
      </c>
      <c r="Q4" s="39" t="s">
        <v>46</v>
      </c>
      <c r="R4" s="39" t="s">
        <v>15</v>
      </c>
      <c r="S4" s="39" t="s">
        <v>16</v>
      </c>
      <c r="T4" s="52" t="s">
        <v>48</v>
      </c>
      <c r="U4" s="53" t="s">
        <v>49</v>
      </c>
      <c r="V4" s="52" t="s">
        <v>50</v>
      </c>
    </row>
    <row r="5" spans="1:23" x14ac:dyDescent="0.2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 x14ac:dyDescent="0.2">
      <c r="A6" s="42" t="s">
        <v>9</v>
      </c>
      <c r="B6" s="11" t="s">
        <v>21</v>
      </c>
      <c r="C6" s="11" t="s">
        <v>31</v>
      </c>
      <c r="D6" s="11" t="s">
        <v>34</v>
      </c>
      <c r="E6" s="11" t="s">
        <v>35</v>
      </c>
      <c r="F6" s="11" t="s">
        <v>36</v>
      </c>
      <c r="G6" s="11" t="s">
        <v>37</v>
      </c>
      <c r="H6" s="22" t="s">
        <v>38</v>
      </c>
      <c r="I6" s="27">
        <v>0</v>
      </c>
      <c r="J6" s="12">
        <v>0</v>
      </c>
      <c r="K6" s="13">
        <v>0</v>
      </c>
      <c r="L6" s="12">
        <v>2298.2171720000001</v>
      </c>
      <c r="M6" s="12">
        <v>0</v>
      </c>
      <c r="N6" s="28">
        <v>2298.2171720000001</v>
      </c>
      <c r="O6" s="27">
        <v>209.842556</v>
      </c>
      <c r="P6" s="12">
        <v>0</v>
      </c>
      <c r="Q6" s="13">
        <v>209.842556</v>
      </c>
      <c r="R6" s="12">
        <v>2606.8727680000002</v>
      </c>
      <c r="S6" s="12">
        <v>0</v>
      </c>
      <c r="T6" s="28">
        <v>2606.8727680000002</v>
      </c>
      <c r="U6" s="47" t="s">
        <v>20</v>
      </c>
      <c r="V6" s="43">
        <f t="shared" ref="V6:V8" si="0">+((N6/T6)-1)*100</f>
        <v>-11.840071360168514</v>
      </c>
      <c r="W6" s="2"/>
    </row>
    <row r="7" spans="1:23" ht="15" x14ac:dyDescent="0.2">
      <c r="A7" s="42" t="s">
        <v>9</v>
      </c>
      <c r="B7" s="11" t="s">
        <v>21</v>
      </c>
      <c r="C7" s="11" t="s">
        <v>31</v>
      </c>
      <c r="D7" s="11" t="s">
        <v>34</v>
      </c>
      <c r="E7" s="11" t="s">
        <v>43</v>
      </c>
      <c r="F7" s="11" t="s">
        <v>40</v>
      </c>
      <c r="G7" s="11" t="s">
        <v>41</v>
      </c>
      <c r="H7" s="22" t="s">
        <v>42</v>
      </c>
      <c r="I7" s="27">
        <v>284.78202299999998</v>
      </c>
      <c r="J7" s="12">
        <v>0</v>
      </c>
      <c r="K7" s="13">
        <v>284.78202299999998</v>
      </c>
      <c r="L7" s="12">
        <v>1661.222994</v>
      </c>
      <c r="M7" s="12">
        <v>0</v>
      </c>
      <c r="N7" s="28">
        <v>1661.222994</v>
      </c>
      <c r="O7" s="27">
        <v>135.18064000000001</v>
      </c>
      <c r="P7" s="12">
        <v>0</v>
      </c>
      <c r="Q7" s="13">
        <v>135.18064000000001</v>
      </c>
      <c r="R7" s="12">
        <v>2452.6139669999998</v>
      </c>
      <c r="S7" s="12">
        <v>0</v>
      </c>
      <c r="T7" s="28">
        <v>2452.6139669999998</v>
      </c>
      <c r="U7" s="47" t="s">
        <v>20</v>
      </c>
      <c r="V7" s="43">
        <f t="shared" si="0"/>
        <v>-32.267245626429229</v>
      </c>
      <c r="W7" s="2"/>
    </row>
    <row r="8" spans="1:23" ht="15" x14ac:dyDescent="0.2">
      <c r="A8" s="42" t="s">
        <v>9</v>
      </c>
      <c r="B8" s="11" t="s">
        <v>21</v>
      </c>
      <c r="C8" s="11" t="s">
        <v>31</v>
      </c>
      <c r="D8" s="11" t="s">
        <v>34</v>
      </c>
      <c r="E8" s="11" t="s">
        <v>39</v>
      </c>
      <c r="F8" s="11" t="s">
        <v>40</v>
      </c>
      <c r="G8" s="11" t="s">
        <v>41</v>
      </c>
      <c r="H8" s="22" t="s">
        <v>42</v>
      </c>
      <c r="I8" s="27">
        <v>183.98091600000001</v>
      </c>
      <c r="J8" s="12">
        <v>0</v>
      </c>
      <c r="K8" s="13">
        <v>183.98091600000001</v>
      </c>
      <c r="L8" s="12">
        <v>1568.778198</v>
      </c>
      <c r="M8" s="12">
        <v>0</v>
      </c>
      <c r="N8" s="28">
        <v>1568.778198</v>
      </c>
      <c r="O8" s="27">
        <v>68.335599999999999</v>
      </c>
      <c r="P8" s="12">
        <v>0</v>
      </c>
      <c r="Q8" s="13">
        <v>68.335599999999999</v>
      </c>
      <c r="R8" s="12">
        <v>694.76083200000005</v>
      </c>
      <c r="S8" s="12">
        <v>0</v>
      </c>
      <c r="T8" s="28">
        <v>694.76083200000005</v>
      </c>
      <c r="U8" s="47" t="s">
        <v>20</v>
      </c>
      <c r="V8" s="54" t="s">
        <v>20</v>
      </c>
      <c r="W8" s="2"/>
    </row>
    <row r="9" spans="1:23" ht="15" x14ac:dyDescent="0.2">
      <c r="A9" s="42" t="s">
        <v>9</v>
      </c>
      <c r="B9" s="11" t="s">
        <v>21</v>
      </c>
      <c r="C9" s="11" t="s">
        <v>31</v>
      </c>
      <c r="D9" s="11" t="s">
        <v>34</v>
      </c>
      <c r="E9" s="11" t="s">
        <v>44</v>
      </c>
      <c r="F9" s="11" t="s">
        <v>40</v>
      </c>
      <c r="G9" s="11" t="s">
        <v>41</v>
      </c>
      <c r="H9" s="22" t="s">
        <v>42</v>
      </c>
      <c r="I9" s="27">
        <v>173.84066999999999</v>
      </c>
      <c r="J9" s="12">
        <v>0</v>
      </c>
      <c r="K9" s="13">
        <v>173.84066999999999</v>
      </c>
      <c r="L9" s="12">
        <v>817.50415599999997</v>
      </c>
      <c r="M9" s="12">
        <v>0</v>
      </c>
      <c r="N9" s="28">
        <v>817.50415599999997</v>
      </c>
      <c r="O9" s="27">
        <v>144.91311999999999</v>
      </c>
      <c r="P9" s="12">
        <v>0</v>
      </c>
      <c r="Q9" s="13">
        <v>144.91311999999999</v>
      </c>
      <c r="R9" s="12">
        <v>972.12654599999996</v>
      </c>
      <c r="S9" s="12">
        <v>0</v>
      </c>
      <c r="T9" s="28">
        <v>972.12654599999996</v>
      </c>
      <c r="U9" s="37">
        <f t="shared" ref="U8:U9" si="1">+((K9/Q9)-1)*100</f>
        <v>19.9619951595825</v>
      </c>
      <c r="V9" s="43">
        <f t="shared" ref="V8:V9" si="2">+((N9/T9)-1)*100</f>
        <v>-15.905582522792249</v>
      </c>
      <c r="W9" s="2"/>
    </row>
    <row r="10" spans="1:23" ht="15" x14ac:dyDescent="0.2">
      <c r="A10" s="42" t="s">
        <v>9</v>
      </c>
      <c r="B10" s="11" t="s">
        <v>21</v>
      </c>
      <c r="C10" s="11" t="s">
        <v>31</v>
      </c>
      <c r="D10" s="11" t="s">
        <v>34</v>
      </c>
      <c r="E10" s="11" t="s">
        <v>51</v>
      </c>
      <c r="F10" s="11" t="s">
        <v>36</v>
      </c>
      <c r="G10" s="11" t="s">
        <v>37</v>
      </c>
      <c r="H10" s="22" t="s">
        <v>38</v>
      </c>
      <c r="I10" s="27">
        <v>312.09904299999999</v>
      </c>
      <c r="J10" s="12">
        <v>0</v>
      </c>
      <c r="K10" s="13">
        <v>312.09904299999999</v>
      </c>
      <c r="L10" s="12">
        <v>312.09904299999999</v>
      </c>
      <c r="M10" s="12">
        <v>0</v>
      </c>
      <c r="N10" s="28">
        <v>312.09904299999999</v>
      </c>
      <c r="O10" s="27">
        <v>0</v>
      </c>
      <c r="P10" s="12">
        <v>0</v>
      </c>
      <c r="Q10" s="13">
        <v>0</v>
      </c>
      <c r="R10" s="12">
        <v>0</v>
      </c>
      <c r="S10" s="12">
        <v>0</v>
      </c>
      <c r="T10" s="28">
        <v>0</v>
      </c>
      <c r="U10" s="47" t="s">
        <v>20</v>
      </c>
      <c r="V10" s="54" t="s">
        <v>20</v>
      </c>
      <c r="W10" s="2"/>
    </row>
    <row r="11" spans="1:23" ht="15" x14ac:dyDescent="0.2">
      <c r="A11" s="42" t="s">
        <v>9</v>
      </c>
      <c r="B11" s="11" t="s">
        <v>21</v>
      </c>
      <c r="C11" s="11" t="s">
        <v>31</v>
      </c>
      <c r="D11" s="11" t="s">
        <v>34</v>
      </c>
      <c r="E11" s="11" t="s">
        <v>45</v>
      </c>
      <c r="F11" s="11" t="s">
        <v>36</v>
      </c>
      <c r="G11" s="11" t="s">
        <v>37</v>
      </c>
      <c r="H11" s="22" t="s">
        <v>38</v>
      </c>
      <c r="I11" s="27">
        <v>0</v>
      </c>
      <c r="J11" s="12">
        <v>0</v>
      </c>
      <c r="K11" s="13">
        <v>0</v>
      </c>
      <c r="L11" s="12">
        <v>237.85637</v>
      </c>
      <c r="M11" s="12">
        <v>0</v>
      </c>
      <c r="N11" s="28">
        <v>237.85637</v>
      </c>
      <c r="O11" s="27">
        <v>0</v>
      </c>
      <c r="P11" s="12">
        <v>0</v>
      </c>
      <c r="Q11" s="13">
        <v>0</v>
      </c>
      <c r="R11" s="12">
        <v>1.5122679999999999</v>
      </c>
      <c r="S11" s="12">
        <v>0</v>
      </c>
      <c r="T11" s="28">
        <v>1.5122679999999999</v>
      </c>
      <c r="U11" s="47" t="s">
        <v>20</v>
      </c>
      <c r="V11" s="54" t="s">
        <v>20</v>
      </c>
      <c r="W11" s="2"/>
    </row>
    <row r="12" spans="1:23" ht="15" x14ac:dyDescent="0.2">
      <c r="A12" s="42"/>
      <c r="B12" s="11"/>
      <c r="C12" s="11"/>
      <c r="D12" s="11"/>
      <c r="E12" s="11"/>
      <c r="F12" s="11"/>
      <c r="G12" s="11"/>
      <c r="H12" s="22"/>
      <c r="I12" s="27"/>
      <c r="J12" s="12"/>
      <c r="K12" s="13"/>
      <c r="L12" s="12"/>
      <c r="M12" s="12"/>
      <c r="N12" s="28"/>
      <c r="O12" s="27"/>
      <c r="P12" s="12"/>
      <c r="Q12" s="13"/>
      <c r="R12" s="12"/>
      <c r="S12" s="12"/>
      <c r="T12" s="28"/>
      <c r="U12" s="37"/>
      <c r="V12" s="43"/>
      <c r="W12" s="2"/>
    </row>
    <row r="13" spans="1:23" ht="15.75" customHeight="1" x14ac:dyDescent="0.2">
      <c r="A13" s="61" t="s">
        <v>18</v>
      </c>
      <c r="B13" s="62"/>
      <c r="C13" s="62"/>
      <c r="D13" s="62"/>
      <c r="E13" s="62"/>
      <c r="F13" s="62"/>
      <c r="G13" s="62"/>
      <c r="H13" s="63"/>
      <c r="I13" s="29">
        <f>SUM(I6:I11)</f>
        <v>954.70265199999994</v>
      </c>
      <c r="J13" s="15">
        <f>SUM(J6:J11)</f>
        <v>0</v>
      </c>
      <c r="K13" s="16">
        <f>SUM(I13:J13)</f>
        <v>954.70265199999994</v>
      </c>
      <c r="L13" s="14">
        <f>SUM(L6:L11)</f>
        <v>6895.6779330000008</v>
      </c>
      <c r="M13" s="15">
        <f>SUM(M6:M11)</f>
        <v>0</v>
      </c>
      <c r="N13" s="30">
        <f>SUM(L13:M13)</f>
        <v>6895.6779330000008</v>
      </c>
      <c r="O13" s="29">
        <f>SUM(O6:O11)</f>
        <v>558.27191599999992</v>
      </c>
      <c r="P13" s="15">
        <f>SUM(P6:P11)</f>
        <v>0</v>
      </c>
      <c r="Q13" s="16">
        <f>SUM(O13:P13)</f>
        <v>558.27191599999992</v>
      </c>
      <c r="R13" s="14">
        <f>SUM(R6:R11)</f>
        <v>6727.8863810000003</v>
      </c>
      <c r="S13" s="15">
        <f>SUM(S6:S11)</f>
        <v>0</v>
      </c>
      <c r="T13" s="30">
        <f>SUM(T6:T11)</f>
        <v>6727.8863810000003</v>
      </c>
      <c r="U13" s="37">
        <f>+((K13/Q13)-1)*100</f>
        <v>71.010331101806685</v>
      </c>
      <c r="V13" s="43">
        <f>+((N13/T13)-1)*100</f>
        <v>2.4939712488881272</v>
      </c>
      <c r="W13" s="7"/>
    </row>
    <row r="14" spans="1:23" ht="15.75" x14ac:dyDescent="0.2">
      <c r="A14" s="25"/>
      <c r="B14" s="9"/>
      <c r="C14" s="9"/>
      <c r="D14" s="9"/>
      <c r="E14" s="9"/>
      <c r="F14" s="9"/>
      <c r="G14" s="9"/>
      <c r="H14" s="21"/>
      <c r="I14" s="31"/>
      <c r="J14" s="17"/>
      <c r="K14" s="18"/>
      <c r="L14" s="17"/>
      <c r="M14" s="17"/>
      <c r="N14" s="32"/>
      <c r="O14" s="31"/>
      <c r="P14" s="17"/>
      <c r="Q14" s="18"/>
      <c r="R14" s="17"/>
      <c r="S14" s="17"/>
      <c r="T14" s="32"/>
      <c r="U14" s="37"/>
      <c r="V14" s="43"/>
    </row>
    <row r="15" spans="1:23" ht="15" x14ac:dyDescent="0.2">
      <c r="A15" s="42" t="s">
        <v>9</v>
      </c>
      <c r="B15" s="11" t="s">
        <v>21</v>
      </c>
      <c r="C15" s="11" t="s">
        <v>31</v>
      </c>
      <c r="D15" s="11" t="s">
        <v>27</v>
      </c>
      <c r="E15" s="11" t="s">
        <v>28</v>
      </c>
      <c r="F15" s="11" t="s">
        <v>29</v>
      </c>
      <c r="G15" s="11" t="s">
        <v>29</v>
      </c>
      <c r="H15" s="22" t="s">
        <v>30</v>
      </c>
      <c r="I15" s="27">
        <v>704.44986500000005</v>
      </c>
      <c r="J15" s="12">
        <v>0</v>
      </c>
      <c r="K15" s="13">
        <v>704.44986500000005</v>
      </c>
      <c r="L15" s="12">
        <v>5091.9326789999996</v>
      </c>
      <c r="M15" s="12">
        <v>0</v>
      </c>
      <c r="N15" s="28">
        <v>5091.9326789999996</v>
      </c>
      <c r="O15" s="27">
        <v>501.78470700000003</v>
      </c>
      <c r="P15" s="12">
        <v>0</v>
      </c>
      <c r="Q15" s="13">
        <v>501.78470700000003</v>
      </c>
      <c r="R15" s="12">
        <v>3503.801152</v>
      </c>
      <c r="S15" s="12">
        <v>0</v>
      </c>
      <c r="T15" s="28">
        <v>3503.801152</v>
      </c>
      <c r="U15" s="37">
        <f>+((K15/Q15)-1)*100</f>
        <v>40.388867012640951</v>
      </c>
      <c r="V15" s="43">
        <f>+((N15/T15)-1)*100</f>
        <v>45.325960524143348</v>
      </c>
      <c r="W15" s="7"/>
    </row>
    <row r="16" spans="1:23" ht="15.75" x14ac:dyDescent="0.2">
      <c r="A16" s="25"/>
      <c r="B16" s="9"/>
      <c r="C16" s="9"/>
      <c r="D16" s="9"/>
      <c r="E16" s="9"/>
      <c r="F16" s="9"/>
      <c r="G16" s="9"/>
      <c r="H16" s="21"/>
      <c r="I16" s="31"/>
      <c r="J16" s="17"/>
      <c r="K16" s="18"/>
      <c r="L16" s="17"/>
      <c r="M16" s="17"/>
      <c r="N16" s="32"/>
      <c r="O16" s="31"/>
      <c r="P16" s="17"/>
      <c r="Q16" s="18"/>
      <c r="R16" s="17"/>
      <c r="S16" s="17"/>
      <c r="T16" s="32"/>
      <c r="U16" s="37"/>
      <c r="V16" s="43"/>
    </row>
    <row r="17" spans="1:24" ht="15" x14ac:dyDescent="0.2">
      <c r="A17" s="42" t="s">
        <v>9</v>
      </c>
      <c r="B17" s="11" t="s">
        <v>21</v>
      </c>
      <c r="C17" s="11" t="s">
        <v>31</v>
      </c>
      <c r="D17" s="11" t="s">
        <v>22</v>
      </c>
      <c r="E17" s="11" t="s">
        <v>23</v>
      </c>
      <c r="F17" s="11" t="s">
        <v>24</v>
      </c>
      <c r="G17" s="11" t="s">
        <v>25</v>
      </c>
      <c r="H17" s="22" t="s">
        <v>26</v>
      </c>
      <c r="I17" s="27">
        <v>173.8081</v>
      </c>
      <c r="J17" s="12">
        <v>0</v>
      </c>
      <c r="K17" s="13">
        <v>173.8081</v>
      </c>
      <c r="L17" s="12">
        <v>4038.6095</v>
      </c>
      <c r="M17" s="12">
        <v>0</v>
      </c>
      <c r="N17" s="28">
        <v>4038.6095</v>
      </c>
      <c r="O17" s="27">
        <v>278.73500000000001</v>
      </c>
      <c r="P17" s="12">
        <v>0</v>
      </c>
      <c r="Q17" s="13">
        <v>278.73500000000001</v>
      </c>
      <c r="R17" s="12">
        <v>5088.9709999999995</v>
      </c>
      <c r="S17" s="12">
        <v>0</v>
      </c>
      <c r="T17" s="28">
        <v>5088.9709999999995</v>
      </c>
      <c r="U17" s="37">
        <f>+((K17/Q17)-1)*100</f>
        <v>-37.643962903833398</v>
      </c>
      <c r="V17" s="43">
        <f>+((N17/T17)-1)*100</f>
        <v>-20.639958451325413</v>
      </c>
      <c r="W17" s="2"/>
    </row>
    <row r="18" spans="1:24" ht="15.75" x14ac:dyDescent="0.2">
      <c r="A18" s="42"/>
      <c r="B18" s="9"/>
      <c r="C18" s="9"/>
      <c r="D18" s="9"/>
      <c r="E18" s="9"/>
      <c r="F18" s="9"/>
      <c r="G18" s="9"/>
      <c r="H18" s="21"/>
      <c r="I18" s="31"/>
      <c r="J18" s="19"/>
      <c r="K18" s="20"/>
      <c r="L18" s="19"/>
      <c r="M18" s="19"/>
      <c r="N18" s="33"/>
      <c r="O18" s="38"/>
      <c r="P18" s="19"/>
      <c r="Q18" s="20"/>
      <c r="R18" s="19"/>
      <c r="S18" s="19"/>
      <c r="T18" s="33"/>
      <c r="U18" s="24"/>
      <c r="V18" s="44"/>
      <c r="W18" s="2"/>
      <c r="X18" s="2"/>
    </row>
    <row r="19" spans="1:24" s="8" customFormat="1" ht="21" thickBot="1" x14ac:dyDescent="0.35">
      <c r="A19" s="55" t="s">
        <v>9</v>
      </c>
      <c r="B19" s="56"/>
      <c r="C19" s="56"/>
      <c r="D19" s="56"/>
      <c r="E19" s="56"/>
      <c r="F19" s="56"/>
      <c r="G19" s="56"/>
      <c r="H19" s="57"/>
      <c r="I19" s="34">
        <f t="shared" ref="I19:T19" si="3">SUM(I13,I17,I15)</f>
        <v>1832.960617</v>
      </c>
      <c r="J19" s="35">
        <f t="shared" si="3"/>
        <v>0</v>
      </c>
      <c r="K19" s="35">
        <f t="shared" si="3"/>
        <v>1832.960617</v>
      </c>
      <c r="L19" s="35">
        <f t="shared" si="3"/>
        <v>16026.220112000001</v>
      </c>
      <c r="M19" s="35">
        <f t="shared" si="3"/>
        <v>0</v>
      </c>
      <c r="N19" s="36">
        <f t="shared" si="3"/>
        <v>16026.220112000001</v>
      </c>
      <c r="O19" s="34">
        <f t="shared" si="3"/>
        <v>1338.7916230000001</v>
      </c>
      <c r="P19" s="35">
        <f t="shared" si="3"/>
        <v>0</v>
      </c>
      <c r="Q19" s="35">
        <f t="shared" si="3"/>
        <v>1338.7916230000001</v>
      </c>
      <c r="R19" s="35">
        <f t="shared" si="3"/>
        <v>15320.658533</v>
      </c>
      <c r="S19" s="35">
        <f t="shared" si="3"/>
        <v>0</v>
      </c>
      <c r="T19" s="36">
        <f t="shared" si="3"/>
        <v>15320.658533</v>
      </c>
      <c r="U19" s="49">
        <f>+((K19/Q19)-1)*100</f>
        <v>36.911569023165299</v>
      </c>
      <c r="V19" s="48">
        <f>+((N19/T19)-1)*100</f>
        <v>4.6052953760457038</v>
      </c>
    </row>
    <row r="21" spans="1:24" x14ac:dyDescent="0.2">
      <c r="A21" s="46" t="s">
        <v>19</v>
      </c>
    </row>
    <row r="22" spans="1:24" x14ac:dyDescent="0.2">
      <c r="A22" s="5" t="s">
        <v>17</v>
      </c>
      <c r="B22" s="6"/>
    </row>
    <row r="23" spans="1:24" x14ac:dyDescent="0.2">
      <c r="A23" s="6" t="s">
        <v>32</v>
      </c>
    </row>
  </sheetData>
  <sortState ref="A6:T10">
    <sortCondition descending="1" ref="N6:N10"/>
  </sortState>
  <mergeCells count="4">
    <mergeCell ref="A19:H19"/>
    <mergeCell ref="I3:N3"/>
    <mergeCell ref="O3:T3"/>
    <mergeCell ref="A13:H13"/>
  </mergeCells>
  <phoneticPr fontId="9" type="noConversion"/>
  <printOptions horizontalCentered="1"/>
  <pageMargins left="0.11811023622047245" right="0.11811023622047245" top="0.98425196850393704" bottom="0.9842519685039370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2009-02-18T17:03:19Z</cp:lastPrinted>
  <dcterms:created xsi:type="dcterms:W3CDTF">2007-03-24T16:53:29Z</dcterms:created>
  <dcterms:modified xsi:type="dcterms:W3CDTF">2013-12-27T20:06:34Z</dcterms:modified>
</cp:coreProperties>
</file>