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U11" i="1"/>
  <c r="N13" i="1"/>
  <c r="T13" i="1"/>
  <c r="S13" i="1"/>
  <c r="R13" i="1"/>
  <c r="P13" i="1"/>
  <c r="O13" i="1"/>
  <c r="M13" i="1"/>
  <c r="L13" i="1"/>
  <c r="J13" i="1"/>
  <c r="I13" i="1"/>
  <c r="V13" i="1" l="1"/>
  <c r="U13" i="1"/>
  <c r="U9" i="1"/>
  <c r="V9" i="1"/>
</calcChain>
</file>

<file path=xl/sharedStrings.xml><?xml version="1.0" encoding="utf-8"?>
<sst xmlns="http://schemas.openxmlformats.org/spreadsheetml/2006/main" count="51" uniqueCount="40">
  <si>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</si>
  <si>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</si>
  <si>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</si>
  <si>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</si>
  <si>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</si>
  <si>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</si>
  <si>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</si>
  <si>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</si>
  <si>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</si>
  <si>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</si>
  <si>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</si>
  <si>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</si>
  <si>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</si>
  <si>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</si>
  <si>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</si>
  <si>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</si>
  <si>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</si>
  <si>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</si>
  <si>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</si>
  <si>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</si>
  <si>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</si>
  <si>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</si>
  <si>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</si>
  <si>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</si>
  <si>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</si>
  <si>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</si>
  <si>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</si>
  <si>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FLOTACIÓN</t>
  </si>
  <si>
    <t>PUNO</t>
  </si>
  <si>
    <t>MELGAR</t>
  </si>
  <si>
    <t>ANTAUTA</t>
  </si>
  <si>
    <t>NUEVA ACUMULACION QUENAMARI-SAN RAFAEL</t>
  </si>
  <si>
    <t>GRAVIMETRÍA</t>
  </si>
  <si>
    <t>PRODUCCIÓN MINERA METÁLICA DE ESTAÑO (TMF) - 2013/2012</t>
  </si>
  <si>
    <t>TOTAL - MAYO</t>
  </si>
  <si>
    <t>TOTAL ACUMULADO ENERO - MAYO</t>
  </si>
  <si>
    <t>TOTAL COMPARADO ACUMULADO - ENERO - MAYO</t>
  </si>
  <si>
    <t>Var. % 2012/2011 - MAYO</t>
  </si>
  <si>
    <t>Var. % 2012/2011 - ENERO - MAYO</t>
  </si>
  <si>
    <t>Cifras Ajustadas ene-may-2013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</si>
</sst>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4" fontId="5" fillId="3" borderId="14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33</v>
      </c>
      <c r="B1" s="3"/>
    </row>
    <row r="2" spans="1:27" ht="13.5" thickBot="1" x14ac:dyDescent="0.25">
      <c r="A2" s="62"/>
    </row>
    <row r="3" spans="1:27" customFormat="1" ht="13.5" thickBot="1" x14ac:dyDescent="0.25">
      <c r="A3" s="47"/>
      <c r="I3" s="53">
        <v>2013</v>
      </c>
      <c r="J3" s="54"/>
      <c r="K3" s="54"/>
      <c r="L3" s="54"/>
      <c r="M3" s="54"/>
      <c r="N3" s="55"/>
      <c r="O3" s="53">
        <v>2012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34</v>
      </c>
      <c r="L4" s="29" t="s">
        <v>12</v>
      </c>
      <c r="M4" s="29" t="s">
        <v>8</v>
      </c>
      <c r="N4" s="49" t="s">
        <v>35</v>
      </c>
      <c r="O4" s="48" t="s">
        <v>13</v>
      </c>
      <c r="P4" s="29" t="s">
        <v>14</v>
      </c>
      <c r="Q4" s="29" t="s">
        <v>34</v>
      </c>
      <c r="R4" s="29" t="s">
        <v>15</v>
      </c>
      <c r="S4" s="29" t="s">
        <v>16</v>
      </c>
      <c r="T4" s="49" t="s">
        <v>36</v>
      </c>
      <c r="U4" s="50" t="s">
        <v>37</v>
      </c>
      <c r="V4" s="49" t="s">
        <v>38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32</v>
      </c>
      <c r="C6" s="40" t="s">
        <v>21</v>
      </c>
      <c r="D6" s="40" t="s">
        <v>22</v>
      </c>
      <c r="E6" s="40" t="s">
        <v>31</v>
      </c>
      <c r="F6" s="40" t="s">
        <v>28</v>
      </c>
      <c r="G6" s="40" t="s">
        <v>29</v>
      </c>
      <c r="H6" s="43" t="s">
        <v>30</v>
      </c>
      <c r="I6" s="44">
        <v>1551.7961150000001</v>
      </c>
      <c r="J6" s="41">
        <v>0</v>
      </c>
      <c r="K6" s="42">
        <v>1551.7961150000001</v>
      </c>
      <c r="L6" s="41">
        <v>7834.7679200000002</v>
      </c>
      <c r="M6" s="41">
        <v>0</v>
      </c>
      <c r="N6" s="45">
        <v>7834.7679200000002</v>
      </c>
      <c r="O6" s="44">
        <v>1929.430261</v>
      </c>
      <c r="P6" s="41">
        <v>0</v>
      </c>
      <c r="Q6" s="42">
        <v>1929.430261</v>
      </c>
      <c r="R6" s="41">
        <v>9441.029998</v>
      </c>
      <c r="S6" s="41">
        <v>0</v>
      </c>
      <c r="T6" s="45">
        <v>9441.029998</v>
      </c>
      <c r="U6" s="51">
        <f>+((K6/Q6)-1)*100</f>
        <v>-19.572313839644906</v>
      </c>
      <c r="V6" s="33">
        <f>+((N6/T6)-1)*100</f>
        <v>-17.0136317577666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27</v>
      </c>
      <c r="C7" s="40" t="s">
        <v>21</v>
      </c>
      <c r="D7" s="40" t="s">
        <v>22</v>
      </c>
      <c r="E7" s="40" t="s">
        <v>31</v>
      </c>
      <c r="F7" s="40" t="s">
        <v>28</v>
      </c>
      <c r="G7" s="40" t="s">
        <v>29</v>
      </c>
      <c r="H7" s="43" t="s">
        <v>30</v>
      </c>
      <c r="I7" s="44">
        <v>268.21161000000001</v>
      </c>
      <c r="J7" s="41">
        <v>0</v>
      </c>
      <c r="K7" s="42">
        <v>268.21161000000001</v>
      </c>
      <c r="L7" s="41">
        <v>1145.827014</v>
      </c>
      <c r="M7" s="41">
        <v>0</v>
      </c>
      <c r="N7" s="45">
        <v>1145.827014</v>
      </c>
      <c r="O7" s="44">
        <v>240.55567300000001</v>
      </c>
      <c r="P7" s="41">
        <v>0</v>
      </c>
      <c r="Q7" s="42">
        <v>240.55567300000001</v>
      </c>
      <c r="R7" s="41">
        <v>1319.466148</v>
      </c>
      <c r="S7" s="41">
        <v>0</v>
      </c>
      <c r="T7" s="45">
        <v>1319.466148</v>
      </c>
      <c r="U7" s="51">
        <f>+((K7/Q7)-1)*100</f>
        <v>11.496688751963035</v>
      </c>
      <c r="V7" s="33">
        <f>+((N7/T7)-1)*100</f>
        <v>-13.159802111118656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1">
        <f t="shared" ref="I9:T9" si="0">SUM(I6:I7)</f>
        <v>1820.0077250000002</v>
      </c>
      <c r="J9" s="13">
        <f t="shared" si="0"/>
        <v>0</v>
      </c>
      <c r="K9" s="13">
        <f t="shared" si="0"/>
        <v>1820.0077250000002</v>
      </c>
      <c r="L9" s="13">
        <f t="shared" si="0"/>
        <v>8980.5949340000006</v>
      </c>
      <c r="M9" s="13">
        <f t="shared" si="0"/>
        <v>0</v>
      </c>
      <c r="N9" s="22">
        <f t="shared" si="0"/>
        <v>8980.5949340000006</v>
      </c>
      <c r="O9" s="21">
        <f t="shared" si="0"/>
        <v>2169.9859339999998</v>
      </c>
      <c r="P9" s="13">
        <f t="shared" si="0"/>
        <v>0</v>
      </c>
      <c r="Q9" s="13">
        <f t="shared" si="0"/>
        <v>2169.9859339999998</v>
      </c>
      <c r="R9" s="13">
        <f t="shared" si="0"/>
        <v>10760.496145999999</v>
      </c>
      <c r="S9" s="13">
        <f t="shared" si="0"/>
        <v>0</v>
      </c>
      <c r="T9" s="22">
        <f t="shared" si="0"/>
        <v>10760.496145999999</v>
      </c>
      <c r="U9" s="28">
        <f>+((K9/Q9)-1)*100</f>
        <v>-16.128132607517621</v>
      </c>
      <c r="V9" s="36">
        <f>+((N9/T9)-1)*100</f>
        <v>-16.541070112846434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1930.1876159999999</v>
      </c>
      <c r="J11" s="41">
        <v>0</v>
      </c>
      <c r="K11" s="42">
        <v>1930.1876159999999</v>
      </c>
      <c r="L11" s="41">
        <v>9630.1364040000008</v>
      </c>
      <c r="M11" s="41">
        <v>0</v>
      </c>
      <c r="N11" s="45">
        <v>9630.1364040000008</v>
      </c>
      <c r="O11" s="44">
        <v>2239.1039999999998</v>
      </c>
      <c r="P11" s="41">
        <v>0</v>
      </c>
      <c r="Q11" s="42">
        <v>2239.1039999999998</v>
      </c>
      <c r="R11" s="41">
        <v>11606.355600000001</v>
      </c>
      <c r="S11" s="41">
        <v>0</v>
      </c>
      <c r="T11" s="45">
        <v>11606.355600000001</v>
      </c>
      <c r="U11" s="51">
        <f>+((K11/Q11)-1)*100</f>
        <v>-13.796428571428565</v>
      </c>
      <c r="V11" s="33">
        <f>+((N11/T11)-1)*100</f>
        <v>-17.027043320988721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4">
        <f t="shared" ref="I13:T13" si="1">SUM(I11)</f>
        <v>1930.1876159999999</v>
      </c>
      <c r="J13" s="25">
        <f t="shared" si="1"/>
        <v>0</v>
      </c>
      <c r="K13" s="25">
        <f t="shared" si="1"/>
        <v>1930.1876159999999</v>
      </c>
      <c r="L13" s="25">
        <f t="shared" si="1"/>
        <v>9630.1364040000008</v>
      </c>
      <c r="M13" s="25">
        <f t="shared" si="1"/>
        <v>0</v>
      </c>
      <c r="N13" s="26">
        <f t="shared" si="1"/>
        <v>9630.1364040000008</v>
      </c>
      <c r="O13" s="24">
        <f t="shared" si="1"/>
        <v>2239.1039999999998</v>
      </c>
      <c r="P13" s="25">
        <f t="shared" si="1"/>
        <v>0</v>
      </c>
      <c r="Q13" s="25">
        <f t="shared" si="1"/>
        <v>2239.1039999999998</v>
      </c>
      <c r="R13" s="25">
        <f t="shared" si="1"/>
        <v>11606.355600000001</v>
      </c>
      <c r="S13" s="25">
        <f t="shared" si="1"/>
        <v>0</v>
      </c>
      <c r="T13" s="26">
        <f t="shared" si="1"/>
        <v>11606.355600000001</v>
      </c>
      <c r="U13" s="52">
        <f>+((K13/Q13)-1)*100</f>
        <v>-13.796428571428565</v>
      </c>
      <c r="V13" s="38">
        <f>+((N13/T13)-1)*100</f>
        <v>-17.027043320988721</v>
      </c>
    </row>
    <row r="14" spans="1:27" customFormat="1" x14ac:dyDescent="0.2"/>
    <row r="15" spans="1:27" customFormat="1" x14ac:dyDescent="0.2">
      <c r="A15" s="5" t="s">
        <v>39</v>
      </c>
    </row>
    <row r="16" spans="1:27" customFormat="1" x14ac:dyDescent="0.2">
      <c r="A16" s="5" t="s">
        <v>17</v>
      </c>
    </row>
    <row r="17" spans="1:1" customFormat="1" x14ac:dyDescent="0.2">
      <c r="A17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2013-07-03T20:52:51Z</dcterms:modified>
</cp:coreProperties>
</file>