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V84" i="1" l="1"/>
  <c r="U84" i="1"/>
  <c r="V83" i="1"/>
  <c r="V82" i="1"/>
  <c r="U82" i="1"/>
  <c r="V81" i="1"/>
  <c r="U81" i="1"/>
  <c r="V72" i="1"/>
  <c r="U72" i="1"/>
  <c r="V56" i="1"/>
  <c r="U56" i="1"/>
  <c r="V93" i="1"/>
  <c r="V90" i="1"/>
  <c r="U90" i="1"/>
  <c r="V89" i="1"/>
  <c r="U89" i="1"/>
  <c r="V88" i="1"/>
  <c r="V87" i="1"/>
  <c r="U87" i="1"/>
  <c r="V86" i="1"/>
  <c r="V85" i="1"/>
  <c r="U85" i="1"/>
  <c r="V80" i="1"/>
  <c r="V79" i="1"/>
  <c r="U79" i="1"/>
  <c r="U78" i="1"/>
  <c r="V77" i="1"/>
  <c r="U77" i="1"/>
  <c r="V75" i="1"/>
  <c r="U75" i="1"/>
  <c r="V74" i="1"/>
  <c r="V73" i="1"/>
  <c r="U73" i="1"/>
  <c r="V71" i="1"/>
  <c r="U71" i="1"/>
  <c r="V70" i="1"/>
  <c r="U70" i="1"/>
  <c r="V65" i="1"/>
  <c r="U65" i="1"/>
  <c r="V63" i="1"/>
  <c r="V62" i="1"/>
  <c r="U62" i="1"/>
  <c r="V60" i="1"/>
  <c r="U60" i="1"/>
  <c r="V51" i="1"/>
  <c r="U51" i="1"/>
  <c r="V47" i="1"/>
  <c r="U47" i="1"/>
  <c r="V46" i="1"/>
  <c r="U46" i="1"/>
  <c r="V41" i="1"/>
  <c r="U41" i="1"/>
  <c r="V38" i="1"/>
  <c r="U38" i="1"/>
  <c r="V37" i="1"/>
  <c r="U37" i="1"/>
  <c r="V36" i="1"/>
  <c r="U36" i="1"/>
  <c r="V34" i="1"/>
  <c r="U34" i="1"/>
  <c r="V30" i="1"/>
  <c r="U30" i="1"/>
  <c r="V29" i="1"/>
  <c r="U29" i="1"/>
  <c r="V28" i="1"/>
  <c r="V27" i="1"/>
  <c r="V26" i="1"/>
  <c r="V25" i="1"/>
  <c r="U25" i="1"/>
  <c r="V24" i="1"/>
  <c r="U24" i="1"/>
  <c r="V23" i="1"/>
  <c r="U23" i="1"/>
  <c r="V22" i="1"/>
  <c r="U22" i="1"/>
  <c r="V20" i="1"/>
  <c r="U20" i="1"/>
  <c r="V19" i="1"/>
  <c r="U19" i="1"/>
  <c r="V18" i="1"/>
  <c r="U18" i="1"/>
  <c r="V16" i="1"/>
  <c r="U16" i="1"/>
  <c r="V15" i="1"/>
  <c r="U15" i="1"/>
  <c r="V14" i="1"/>
  <c r="U14" i="1"/>
  <c r="V13" i="1"/>
  <c r="V12" i="1"/>
  <c r="U12" i="1"/>
  <c r="V11" i="1"/>
  <c r="U11" i="1"/>
  <c r="V9" i="1"/>
  <c r="U9" i="1"/>
  <c r="V7" i="1"/>
  <c r="U7" i="1"/>
  <c r="U69" i="1"/>
  <c r="V68" i="1"/>
  <c r="U68" i="1"/>
  <c r="V59" i="1"/>
  <c r="V52" i="1"/>
  <c r="V43" i="1"/>
  <c r="U43" i="1"/>
  <c r="V39" i="1"/>
  <c r="V10" i="1"/>
  <c r="V6" i="1"/>
  <c r="V55" i="1" l="1"/>
  <c r="U55" i="1"/>
  <c r="T96" i="1" l="1"/>
  <c r="S96" i="1"/>
  <c r="R96" i="1"/>
  <c r="Q96" i="1"/>
  <c r="P96" i="1"/>
  <c r="O96" i="1"/>
  <c r="N96" i="1"/>
  <c r="M96" i="1"/>
  <c r="L96" i="1"/>
  <c r="K96" i="1"/>
  <c r="J96" i="1"/>
  <c r="I96" i="1"/>
  <c r="V102" i="1" l="1"/>
  <c r="U102" i="1"/>
  <c r="U98" i="1"/>
  <c r="V98" i="1"/>
  <c r="V103" i="1" l="1"/>
  <c r="U103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K100" i="1"/>
  <c r="Q100" i="1"/>
  <c r="T100" i="1"/>
  <c r="S100" i="1"/>
  <c r="R100" i="1"/>
  <c r="P100" i="1"/>
  <c r="O100" i="1"/>
  <c r="N100" i="1"/>
  <c r="M100" i="1"/>
  <c r="L100" i="1"/>
  <c r="J100" i="1"/>
  <c r="I100" i="1"/>
  <c r="V106" i="1" l="1"/>
  <c r="U106" i="1"/>
  <c r="U100" i="1"/>
  <c r="V100" i="1"/>
  <c r="U96" i="1"/>
  <c r="V96" i="1"/>
</calcChain>
</file>

<file path=xl/sharedStrings.xml><?xml version="1.0" encoding="utf-8"?>
<sst xmlns="http://schemas.openxmlformats.org/spreadsheetml/2006/main" count="848" uniqueCount="273">
  <si>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</si>
  <si>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</si>
  <si>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</si>
  <si>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</si>
  <si>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</si>
  <si>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</si>
  <si>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</si>
  <si>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</si>
  <si>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</si>
  <si>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</si>
  <si>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FUNDICIÓN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</si>
  <si>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</si>
  <si>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</si>
  <si>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</si>
  <si>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</si>
  <si>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</si>
  <si>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</si>
  <si>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</si>
  <si>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</si>
  <si>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</si>
  <si>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LIMA</t>
  </si>
  <si>
    <t>MOQUEGUA</t>
  </si>
  <si>
    <t>REFINERÍA</t>
  </si>
  <si>
    <t>ILO</t>
  </si>
  <si>
    <t>PACOCHA</t>
  </si>
  <si>
    <t>VOTORANTIM METAIS - CAJAMARQUILLA S.A.</t>
  </si>
  <si>
    <t>LURIGANCHO</t>
  </si>
  <si>
    <t>LA FUNDICION</t>
  </si>
  <si>
    <t>REFINERIA DE ZINC CAJAMARQUILLA</t>
  </si>
  <si>
    <t>---</t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</si>
  <si>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</si>
  <si>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</si>
  <si>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</si>
  <si>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d)</t>
    </r>
    <r>
      <rPr>
        <sz val="8"/>
        <rFont val="Arial"/>
        <family val="2"/>
      </rPr>
      <t xml:space="preserve"> Cuenta con dos ubicaciones geográficas, Huancavelica y Ayacucho.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</si>
  <si>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</si>
  <si>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</si>
  <si>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r>
      <t>f)</t>
    </r>
    <r>
      <rPr>
        <sz val="8"/>
        <rFont val="Arial"/>
        <family val="2"/>
      </rPr>
      <t xml:space="preserve"> Cuenta con dos ubicaciones geográficas, Moquegua y Arequipa. (Referencial).</t>
    </r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</si>
  <si>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</si>
  <si>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</si>
  <si>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</si>
  <si>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</si>
  <si>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</si>
  <si>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</si>
  <si>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</si>
  <si>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</si>
  <si>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</si>
  <si>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</si>
  <si>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</si>
  <si>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HUANUCO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</si>
  <si>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</si>
  <si>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</si>
  <si>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</si>
  <si>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</si>
  <si>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</si>
  <si>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</si>
  <si>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CARAVELI</t>
  </si>
  <si>
    <t>AREQUIPA</t>
  </si>
  <si>
    <t>JULCANI</t>
  </si>
  <si>
    <t>HUANCAVELICA</t>
  </si>
  <si>
    <t>ANGARAES</t>
  </si>
  <si>
    <t>CCOCHACCASA</t>
  </si>
  <si>
    <t>LIXIViACIÓN</t>
  </si>
  <si>
    <t>JUNIN</t>
  </si>
  <si>
    <t>YAULI</t>
  </si>
  <si>
    <t>COMPAÑIA MINERA ANTAMINA S.A.</t>
  </si>
  <si>
    <t>ANTAMINA</t>
  </si>
  <si>
    <t>HUARI</t>
  </si>
  <si>
    <t>SAN MARCOS</t>
  </si>
  <si>
    <t>COMPAÑIA MINERA ARGENTUM S.A.</t>
  </si>
  <si>
    <t>MANUELITA</t>
  </si>
  <si>
    <t>MOROCOCHA</t>
  </si>
  <si>
    <t>COMPAÑIA MINERA ATACOCHA S.A.A.</t>
  </si>
  <si>
    <t>ATACOCHA</t>
  </si>
  <si>
    <t>PASCO</t>
  </si>
  <si>
    <t>SAN FRANCISCO DE ASIS DE YARUSYACAN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</si>
  <si>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</si>
  <si>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</si>
  <si>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</si>
  <si>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</si>
  <si>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</si>
  <si>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</si>
  <si>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CONDESTABLE S.A.</t>
  </si>
  <si>
    <t>CAÑETE</t>
  </si>
  <si>
    <t>COMPAÑIA MINERA MILPO S.A.A.</t>
  </si>
  <si>
    <t>ICA</t>
  </si>
  <si>
    <t>CHINCHA</t>
  </si>
  <si>
    <t>CHAVIN</t>
  </si>
  <si>
    <t>YANACANCHA</t>
  </si>
  <si>
    <t>COMPAÑIA MINERA RAURA S.A.</t>
  </si>
  <si>
    <t>LAURICOCHA</t>
  </si>
  <si>
    <t>SAN MIGUEL DE CAURI</t>
  </si>
  <si>
    <t>MINA CORICANCHA</t>
  </si>
  <si>
    <t>HUAROCHIRI</t>
  </si>
  <si>
    <t>SAN MATEO</t>
  </si>
  <si>
    <t>COMPAÑIA MINERA SAN NICOLAS S.A.</t>
  </si>
  <si>
    <t>COLORADA</t>
  </si>
  <si>
    <t>CAJAMARCA</t>
  </si>
  <si>
    <t>HUALGAYOC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</si>
  <si>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</si>
  <si>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</si>
  <si>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</si>
  <si>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</si>
  <si>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</si>
  <si>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</si>
  <si>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</si>
  <si>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</si>
  <si>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</si>
  <si>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</si>
  <si>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</si>
  <si>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CONSORCIO DE INGENIEROS EJECUTORES MINEROS S.A.</t>
  </si>
  <si>
    <t>PUNO</t>
  </si>
  <si>
    <t>LAMPA</t>
  </si>
  <si>
    <t>SANTA LUCIA</t>
  </si>
  <si>
    <t>TACAZA</t>
  </si>
  <si>
    <t>CHURCAMPA</t>
  </si>
  <si>
    <t>SAN PEDRO DE CORIS</t>
  </si>
  <si>
    <t>EMPRESA ADMINISTRADORA CERRO S.A.C.</t>
  </si>
  <si>
    <t>CERRO DE PASCO</t>
  </si>
  <si>
    <t>SIMON BOLIVAR</t>
  </si>
  <si>
    <t>EMPRESA ADMINISTRADORA CHUNGAR S.A.C.</t>
  </si>
  <si>
    <t>HUAYLLAY</t>
  </si>
  <si>
    <t>ANIMON</t>
  </si>
  <si>
    <t>EMPRESA MINERA LOS QUENUALES S.A.</t>
  </si>
  <si>
    <t>OYON</t>
  </si>
  <si>
    <t>CASAPALCA-6</t>
  </si>
  <si>
    <t>CHICLA</t>
  </si>
  <si>
    <t>CASAPALCA-8</t>
  </si>
  <si>
    <t>EMPRESA MINERA MINAS ICAS S.A.C.</t>
  </si>
  <si>
    <t>MINAS ICAS II</t>
  </si>
  <si>
    <t>SANTIAGO</t>
  </si>
  <si>
    <t>CAROLINA Nº1</t>
  </si>
  <si>
    <t>MINAS ARIRAHUA S.A.</t>
  </si>
  <si>
    <t>BARRENO</t>
  </si>
  <si>
    <t>CONDESUYOS</t>
  </si>
  <si>
    <t>YANAQUIHUA</t>
  </si>
  <si>
    <t>MINERA BATEAS S.A.C.</t>
  </si>
  <si>
    <t>SAN CRISTOBAL</t>
  </si>
  <si>
    <t>CAYLLOMA</t>
  </si>
  <si>
    <t>MINERA COLQUISIRI S.A.</t>
  </si>
  <si>
    <t>MARIA TERESA</t>
  </si>
  <si>
    <t>HUARAL</t>
  </si>
  <si>
    <t>MINERA DON ELISEO S.A.C.</t>
  </si>
  <si>
    <t>SAN BRAULIO UNO</t>
  </si>
  <si>
    <t>RECUAY</t>
  </si>
  <si>
    <t>COTAPARACO</t>
  </si>
  <si>
    <t>MINERA ENPROYEC SAC</t>
  </si>
  <si>
    <t>SAMSARA</t>
  </si>
  <si>
    <t>PISCO</t>
  </si>
  <si>
    <t>HUMAY</t>
  </si>
  <si>
    <t>CONTONGA</t>
  </si>
  <si>
    <t>MINERA HUINAC S.A.C.</t>
  </si>
  <si>
    <t>ADMIRADA-ATILA</t>
  </si>
  <si>
    <t>MINERA PAMPA DE COBRE S.A.</t>
  </si>
  <si>
    <t>GENERAL SANCHEZ CERRO</t>
  </si>
  <si>
    <t>LA CAPILLA</t>
  </si>
  <si>
    <t>MINERA SARITA AQP S.A.C.</t>
  </si>
  <si>
    <t>SARITA AQP</t>
  </si>
  <si>
    <t>POLOBAYA</t>
  </si>
  <si>
    <t>MINERA SHUNTUR S.A.C.</t>
  </si>
  <si>
    <t>SHUNTUR</t>
  </si>
  <si>
    <t>HUARAZ</t>
  </si>
  <si>
    <t>PIRA</t>
  </si>
  <si>
    <t>MINERA TITAN DEL PERU S.R.L.</t>
  </si>
  <si>
    <t>ESPERANZA DE CARAVELI</t>
  </si>
  <si>
    <t>ATICO</t>
  </si>
  <si>
    <t>HUARON</t>
  </si>
  <si>
    <t>QUIRUVILCA</t>
  </si>
  <si>
    <t>LA LIBERTAD</t>
  </si>
  <si>
    <t>SANTIAGO DE CHUCO</t>
  </si>
  <si>
    <t>S.M.R.L. GOTAS DE ORO</t>
  </si>
  <si>
    <t>EL SOL NACIENTE TERCERO</t>
  </si>
  <si>
    <t>SOCIEDAD MINERA AUSTRIA DUVAZ S.A.C.</t>
  </si>
  <si>
    <t>AUSTRIA DUVAZ</t>
  </si>
  <si>
    <t>SOCIEDAD MINERA CERRO VERDE S.A.A.</t>
  </si>
  <si>
    <t>CERRO VERDE 1,2,3</t>
  </si>
  <si>
    <t>YARABAMBA</t>
  </si>
  <si>
    <t>SOCIEDAD MINERA CORONA S.A.</t>
  </si>
  <si>
    <t>ACUMULACION YAURICOCHA</t>
  </si>
  <si>
    <t>AQUIA</t>
  </si>
  <si>
    <t>SOCIEDAD MINERA EL BROCAL S.A.A.</t>
  </si>
  <si>
    <t>COLQUIJIRCA N°1</t>
  </si>
  <si>
    <t>COLQUIJIRCA Nº 2</t>
  </si>
  <si>
    <t>TINYAHUARCO</t>
  </si>
  <si>
    <t>COCOTEA</t>
  </si>
  <si>
    <t>MARISCAL NIETO</t>
  </si>
  <si>
    <t>TORATA</t>
  </si>
  <si>
    <t>CUAJONE 1</t>
  </si>
  <si>
    <t>SIMARRONA</t>
  </si>
  <si>
    <t>TACNA</t>
  </si>
  <si>
    <t>JORGE BASADRE</t>
  </si>
  <si>
    <t>ILABAYA</t>
  </si>
  <si>
    <t>TOTORAL</t>
  </si>
  <si>
    <t>ANDAYCHAGUA</t>
  </si>
  <si>
    <t>HUAY-HUAY</t>
  </si>
  <si>
    <t>CARAHUACRA</t>
  </si>
  <si>
    <t>COLOMBIA Y SOCAVON SANTA ROSA</t>
  </si>
  <si>
    <t>TICLIO</t>
  </si>
  <si>
    <t>XSTRATA TINTAYA S.A.</t>
  </si>
  <si>
    <t>TINTAYA</t>
  </si>
  <si>
    <t>CUSCO</t>
  </si>
  <si>
    <t>ESPINAR</t>
  </si>
  <si>
    <t>PLTA. INDUSTRIAL DE OXIDOS</t>
  </si>
  <si>
    <t>S.M.R.L. MAGISTRAL DE HUARAZ S.A.C.</t>
  </si>
  <si>
    <t>MILPO Nº1</t>
  </si>
  <si>
    <t>ACUMULACION CONDESTABLE</t>
  </si>
  <si>
    <t>COAYLLO</t>
  </si>
  <si>
    <t>NYRSTAR ANCASH S.A.</t>
  </si>
  <si>
    <t>NYRSTAR CORICANCHA S.A.</t>
  </si>
  <si>
    <t>HUACHIS</t>
  </si>
  <si>
    <t>GRAVIMETRÍA</t>
  </si>
  <si>
    <t>PAN AMERICAN SILVER HUARON S.A.</t>
  </si>
  <si>
    <t>ICM PACHAPAQUI S.A.C.</t>
  </si>
  <si>
    <t>ICM</t>
  </si>
  <si>
    <t>DIVISION EMBRUJO</t>
  </si>
  <si>
    <t>CERRO AZUL</t>
  </si>
  <si>
    <t>POROMA S.A.C.</t>
  </si>
  <si>
    <t>CHALCO I</t>
  </si>
  <si>
    <t>NAZCA</t>
  </si>
  <si>
    <t>MARCONA</t>
  </si>
  <si>
    <t>DOE RUN PERU S.R.L. EN LIQUIDACION</t>
  </si>
  <si>
    <t>C.M.LA OROYA-REFINACION 1 Y 2</t>
  </si>
  <si>
    <t>LA OROYA</t>
  </si>
  <si>
    <t>COMPAÑIA MINERA QUIRUVILCA S.A.</t>
  </si>
  <si>
    <t>GOLD FIELDS LA CIMA S.A.</t>
  </si>
  <si>
    <t>MINERIA Y EXPORTACIONES S.A.C.</t>
  </si>
  <si>
    <t>EL INKA</t>
  </si>
  <si>
    <t>VISTA ALEGRE</t>
  </si>
  <si>
    <t>ANTAPACCAY 1</t>
  </si>
  <si>
    <t>PRODUCCIÓN MINERA METÁLICA DE COBRE (TMF) - 2013/2012</t>
  </si>
  <si>
    <t>ESPA GARCES ALVEAR FERNANDO SALCEDO</t>
  </si>
  <si>
    <t>ILUMINADA</t>
  </si>
  <si>
    <t>SAN JOSE DE LOS MOLINOS</t>
  </si>
  <si>
    <t>MINERA FERCAR E.I.R.L.</t>
  </si>
  <si>
    <t>RAQUEL</t>
  </si>
  <si>
    <t>YAUCA DEL ROSARIO</t>
  </si>
  <si>
    <t>ANTICONA</t>
  </si>
  <si>
    <t>CERRO LINDO</t>
  </si>
  <si>
    <t>ACUMULACION RAURA</t>
  </si>
  <si>
    <t>COBRIZA 1126</t>
  </si>
  <si>
    <t>ACUMULACION ISCAYCRUZ</t>
  </si>
  <si>
    <t>TOQUEPALA 1</t>
  </si>
  <si>
    <t>MINAS DE COBRE CHAPI</t>
  </si>
  <si>
    <t>COMPAÑIA MINERA ANCASH S.A.C.</t>
  </si>
  <si>
    <t>CARMELITA</t>
  </si>
  <si>
    <t>CATAC</t>
  </si>
  <si>
    <t>EMPRESA COMERCIALIZADORA DE MINERALES S.R.L.</t>
  </si>
  <si>
    <t>LA QUEBRADITA</t>
  </si>
  <si>
    <t>BELLA UNION</t>
  </si>
  <si>
    <t>SAGITARIO E.S.L. Nº 2</t>
  </si>
  <si>
    <t>OCTAVIO BERTOLERO S.A.</t>
  </si>
  <si>
    <t>ANGELA VITTORIA</t>
  </si>
  <si>
    <t>PROCESADORA SANTA ANA S.A.C.</t>
  </si>
  <si>
    <t>ZORRO I 2008</t>
  </si>
  <si>
    <t>MORADA</t>
  </si>
  <si>
    <t>EL PACIFICO DORADO S.A.C.</t>
  </si>
  <si>
    <t>MIRIAM PILAR UNO</t>
  </si>
  <si>
    <t>SANTA</t>
  </si>
  <si>
    <t>CACERES DEL PERU</t>
  </si>
  <si>
    <t>VOLCAN COMPAÑÍA MINERA S.A.A.</t>
  </si>
  <si>
    <t>TOTAL - MAYO</t>
  </si>
  <si>
    <t>TOTAL ACUMULADO ENERO - MAYO</t>
  </si>
  <si>
    <t>TOTAL COMPARADO ACUMULADO - ENERO - MAYO</t>
  </si>
  <si>
    <t>Var. % 2012/2011 - MAYO</t>
  </si>
  <si>
    <t>Var. % 2012/2011 - ENERO - MAYO</t>
  </si>
  <si>
    <t>Cifras Ajustadas ene-may-2013</t>
  </si>
  <si>
    <t>MINERA AURIFERA HH PICKMANN E.I.R.L.</t>
  </si>
  <si>
    <t>JESUS</t>
  </si>
  <si>
    <t>PRODUCTOR MINERO ARTESANAL</t>
  </si>
  <si>
    <t>MINERA CUPRIFERA G.J. PICKMANN E.I.R.L.</t>
  </si>
  <si>
    <t>NANCY</t>
  </si>
  <si>
    <t>MINERA FLORA JULIA S.R.L.</t>
  </si>
  <si>
    <t>LA PURISIMA NUMERO UNO-B</t>
  </si>
  <si>
    <t>LA PURISIMA Nº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</si>
</sst>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/>
    <xf numFmtId="3" fontId="6" fillId="0" borderId="0" xfId="0" applyNumberFormat="1" applyFont="1" applyAlignment="1"/>
    <xf numFmtId="0" fontId="6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3" fontId="5" fillId="3" borderId="6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wrapText="1"/>
    </xf>
    <xf numFmtId="4" fontId="2" fillId="0" borderId="3" xfId="0" applyNumberFormat="1" applyFont="1" applyBorder="1"/>
    <xf numFmtId="3" fontId="6" fillId="0" borderId="3" xfId="0" applyNumberFormat="1" applyFont="1" applyBorder="1" applyAlignment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applyNumberFormat="1" applyFont="1" applyBorder="1"/>
    <xf numFmtId="3" fontId="6" fillId="0" borderId="5" xfId="0" applyNumberFormat="1" applyFont="1" applyBorder="1" applyAlignment="1"/>
    <xf numFmtId="4" fontId="5" fillId="3" borderId="5" xfId="0" applyNumberFormat="1" applyFont="1" applyFill="1" applyBorder="1"/>
    <xf numFmtId="4" fontId="5" fillId="3" borderId="11" xfId="0" applyNumberFormat="1" applyFont="1" applyFill="1" applyBorder="1"/>
    <xf numFmtId="4" fontId="5" fillId="3" borderId="8" xfId="0" applyNumberFormat="1" applyFont="1" applyFill="1" applyBorder="1"/>
    <xf numFmtId="4" fontId="2" fillId="0" borderId="3" xfId="0" quotePrefix="1" applyNumberFormat="1" applyFont="1" applyBorder="1" applyAlignment="1">
      <alignment horizontal="right"/>
    </xf>
    <xf numFmtId="4" fontId="2" fillId="0" borderId="5" xfId="0" quotePrefix="1" applyNumberFormat="1" applyFont="1" applyBorder="1" applyAlignment="1">
      <alignment horizontal="right"/>
    </xf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4" borderId="0" xfId="0" applyFill="1" applyAlignment="1"/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4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7109375" style="1" customWidth="1"/>
    <col min="2" max="2" width="14" style="1" bestFit="1" customWidth="1"/>
    <col min="3" max="3" width="32.7109375" style="1" bestFit="1" customWidth="1"/>
    <col min="4" max="4" width="73.5703125" style="1" bestFit="1" customWidth="1"/>
    <col min="5" max="5" width="35.5703125" style="1" bestFit="1" customWidth="1"/>
    <col min="6" max="6" width="16.5703125" style="1" customWidth="1"/>
    <col min="7" max="7" width="26.71093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4.28515625" style="1" bestFit="1" customWidth="1"/>
    <col min="22" max="22" width="14.140625" style="1" customWidth="1"/>
    <col min="23" max="16384" width="11.42578125" style="1"/>
  </cols>
  <sheetData>
    <row r="1" spans="1:22" ht="18" x14ac:dyDescent="0.25">
      <c r="A1" s="47" t="s">
        <v>228</v>
      </c>
    </row>
    <row r="2" spans="1:22" ht="13.5" thickBot="1" x14ac:dyDescent="0.25">
      <c r="A2" s="54"/>
    </row>
    <row r="3" spans="1:22" customFormat="1" ht="13.5" thickBot="1" x14ac:dyDescent="0.25">
      <c r="A3" s="49"/>
      <c r="I3" s="58">
        <v>2013</v>
      </c>
      <c r="J3" s="59"/>
      <c r="K3" s="59"/>
      <c r="L3" s="59"/>
      <c r="M3" s="59"/>
      <c r="N3" s="60"/>
      <c r="O3" s="58">
        <v>2012</v>
      </c>
      <c r="P3" s="59"/>
      <c r="Q3" s="59"/>
      <c r="R3" s="59"/>
      <c r="S3" s="59"/>
      <c r="T3" s="60"/>
      <c r="U3" s="5"/>
      <c r="V3" s="5"/>
    </row>
    <row r="4" spans="1:22" customFormat="1" ht="73.5" customHeight="1" x14ac:dyDescent="0.2">
      <c r="A4" s="50" t="s">
        <v>0</v>
      </c>
      <c r="B4" s="30" t="s">
        <v>1</v>
      </c>
      <c r="C4" s="30" t="s">
        <v>11</v>
      </c>
      <c r="D4" s="30" t="s">
        <v>2</v>
      </c>
      <c r="E4" s="30" t="s">
        <v>3</v>
      </c>
      <c r="F4" s="30" t="s">
        <v>4</v>
      </c>
      <c r="G4" s="30" t="s">
        <v>5</v>
      </c>
      <c r="H4" s="31" t="s">
        <v>6</v>
      </c>
      <c r="I4" s="50" t="s">
        <v>12</v>
      </c>
      <c r="J4" s="30" t="s">
        <v>7</v>
      </c>
      <c r="K4" s="30" t="s">
        <v>259</v>
      </c>
      <c r="L4" s="30" t="s">
        <v>13</v>
      </c>
      <c r="M4" s="30" t="s">
        <v>8</v>
      </c>
      <c r="N4" s="51" t="s">
        <v>260</v>
      </c>
      <c r="O4" s="50" t="s">
        <v>14</v>
      </c>
      <c r="P4" s="30" t="s">
        <v>15</v>
      </c>
      <c r="Q4" s="30" t="s">
        <v>259</v>
      </c>
      <c r="R4" s="30" t="s">
        <v>16</v>
      </c>
      <c r="S4" s="30" t="s">
        <v>17</v>
      </c>
      <c r="T4" s="51" t="s">
        <v>261</v>
      </c>
      <c r="U4" s="52" t="s">
        <v>262</v>
      </c>
      <c r="V4" s="51" t="s">
        <v>263</v>
      </c>
    </row>
    <row r="5" spans="1:22" x14ac:dyDescent="0.2">
      <c r="A5" s="18"/>
      <c r="B5" s="11"/>
      <c r="C5" s="11"/>
      <c r="D5" s="11"/>
      <c r="E5" s="11"/>
      <c r="F5" s="11"/>
      <c r="G5" s="11"/>
      <c r="H5" s="16"/>
      <c r="I5" s="18"/>
      <c r="J5" s="11"/>
      <c r="K5" s="12"/>
      <c r="L5" s="11"/>
      <c r="M5" s="11"/>
      <c r="N5" s="19"/>
      <c r="O5" s="18"/>
      <c r="P5" s="11"/>
      <c r="Q5" s="12"/>
      <c r="R5" s="11"/>
      <c r="S5" s="11"/>
      <c r="T5" s="19"/>
      <c r="U5" s="17"/>
      <c r="V5" s="32"/>
    </row>
    <row r="6" spans="1:22" ht="15" x14ac:dyDescent="0.2">
      <c r="A6" s="43" t="s">
        <v>9</v>
      </c>
      <c r="B6" s="40" t="s">
        <v>41</v>
      </c>
      <c r="C6" s="40" t="s">
        <v>42</v>
      </c>
      <c r="D6" s="40" t="s">
        <v>43</v>
      </c>
      <c r="E6" s="40" t="s">
        <v>44</v>
      </c>
      <c r="F6" s="40" t="s">
        <v>45</v>
      </c>
      <c r="G6" s="40" t="s">
        <v>46</v>
      </c>
      <c r="H6" s="44" t="s">
        <v>47</v>
      </c>
      <c r="I6" s="45">
        <v>2.2653880000000002</v>
      </c>
      <c r="J6" s="41">
        <v>4.9943109999999997</v>
      </c>
      <c r="K6" s="42">
        <v>7.2596990000000003</v>
      </c>
      <c r="L6" s="41">
        <v>10.022644</v>
      </c>
      <c r="M6" s="41">
        <v>18.956382000000001</v>
      </c>
      <c r="N6" s="46">
        <v>28.979026000000001</v>
      </c>
      <c r="O6" s="45">
        <v>0</v>
      </c>
      <c r="P6" s="41">
        <v>0</v>
      </c>
      <c r="Q6" s="42">
        <v>0</v>
      </c>
      <c r="R6" s="41">
        <v>0</v>
      </c>
      <c r="S6" s="41">
        <v>15.32705</v>
      </c>
      <c r="T6" s="46">
        <v>15.32705</v>
      </c>
      <c r="U6" s="38" t="s">
        <v>29</v>
      </c>
      <c r="V6" s="33">
        <f>+((N6/T6)-1)*100</f>
        <v>89.071125885281248</v>
      </c>
    </row>
    <row r="7" spans="1:22" ht="15" x14ac:dyDescent="0.2">
      <c r="A7" s="43" t="s">
        <v>9</v>
      </c>
      <c r="B7" s="40" t="s">
        <v>41</v>
      </c>
      <c r="C7" s="40" t="s">
        <v>39</v>
      </c>
      <c r="D7" s="40" t="s">
        <v>49</v>
      </c>
      <c r="E7" s="40" t="s">
        <v>50</v>
      </c>
      <c r="F7" s="40" t="s">
        <v>51</v>
      </c>
      <c r="G7" s="40" t="s">
        <v>52</v>
      </c>
      <c r="H7" s="44" t="s">
        <v>53</v>
      </c>
      <c r="I7" s="45">
        <v>10.858946</v>
      </c>
      <c r="J7" s="41">
        <v>30.593147999999999</v>
      </c>
      <c r="K7" s="42">
        <v>41.452094000000002</v>
      </c>
      <c r="L7" s="41">
        <v>75.636251999999999</v>
      </c>
      <c r="M7" s="41">
        <v>167.22003599999999</v>
      </c>
      <c r="N7" s="46">
        <v>242.85628800000001</v>
      </c>
      <c r="O7" s="45">
        <v>0</v>
      </c>
      <c r="P7" s="41">
        <v>52.176811999999998</v>
      </c>
      <c r="Q7" s="42">
        <v>52.176811999999998</v>
      </c>
      <c r="R7" s="41">
        <v>0</v>
      </c>
      <c r="S7" s="41">
        <v>238.946032</v>
      </c>
      <c r="T7" s="46">
        <v>238.946032</v>
      </c>
      <c r="U7" s="27">
        <f>+((K7/Q7)-1)*100</f>
        <v>-20.554567419718929</v>
      </c>
      <c r="V7" s="33">
        <f>+((N7/T7)-1)*100</f>
        <v>1.6364599015395997</v>
      </c>
    </row>
    <row r="8" spans="1:22" ht="15" x14ac:dyDescent="0.2">
      <c r="A8" s="43" t="s">
        <v>9</v>
      </c>
      <c r="B8" s="40" t="s">
        <v>41</v>
      </c>
      <c r="C8" s="40" t="s">
        <v>39</v>
      </c>
      <c r="D8" s="40" t="s">
        <v>54</v>
      </c>
      <c r="E8" s="40" t="s">
        <v>55</v>
      </c>
      <c r="F8" s="40" t="s">
        <v>56</v>
      </c>
      <c r="G8" s="40" t="s">
        <v>55</v>
      </c>
      <c r="H8" s="44" t="s">
        <v>55</v>
      </c>
      <c r="I8" s="45">
        <v>0</v>
      </c>
      <c r="J8" s="41">
        <v>0</v>
      </c>
      <c r="K8" s="42">
        <v>0</v>
      </c>
      <c r="L8" s="41">
        <v>0</v>
      </c>
      <c r="M8" s="41">
        <v>0</v>
      </c>
      <c r="N8" s="46">
        <v>0</v>
      </c>
      <c r="O8" s="45">
        <v>0</v>
      </c>
      <c r="P8" s="41">
        <v>0</v>
      </c>
      <c r="Q8" s="42">
        <v>0</v>
      </c>
      <c r="R8" s="41">
        <v>11.338687999999999</v>
      </c>
      <c r="S8" s="41">
        <v>0</v>
      </c>
      <c r="T8" s="46">
        <v>11.338687999999999</v>
      </c>
      <c r="U8" s="38" t="s">
        <v>29</v>
      </c>
      <c r="V8" s="39" t="s">
        <v>29</v>
      </c>
    </row>
    <row r="9" spans="1:22" ht="15" x14ac:dyDescent="0.2">
      <c r="A9" s="43" t="s">
        <v>9</v>
      </c>
      <c r="B9" s="40" t="s">
        <v>41</v>
      </c>
      <c r="C9" s="40" t="s">
        <v>39</v>
      </c>
      <c r="D9" s="40" t="s">
        <v>54</v>
      </c>
      <c r="E9" s="40" t="s">
        <v>57</v>
      </c>
      <c r="F9" s="40" t="s">
        <v>58</v>
      </c>
      <c r="G9" s="40" t="s">
        <v>59</v>
      </c>
      <c r="H9" s="44" t="s">
        <v>60</v>
      </c>
      <c r="I9" s="45">
        <v>0</v>
      </c>
      <c r="J9" s="41">
        <v>16.660264000000002</v>
      </c>
      <c r="K9" s="42">
        <v>16.660264000000002</v>
      </c>
      <c r="L9" s="41">
        <v>0</v>
      </c>
      <c r="M9" s="41">
        <v>152.01004499999999</v>
      </c>
      <c r="N9" s="46">
        <v>152.01004499999999</v>
      </c>
      <c r="O9" s="45">
        <v>0</v>
      </c>
      <c r="P9" s="41">
        <v>35.160719999999998</v>
      </c>
      <c r="Q9" s="42">
        <v>35.160719999999998</v>
      </c>
      <c r="R9" s="41">
        <v>0</v>
      </c>
      <c r="S9" s="41">
        <v>165.88435000000001</v>
      </c>
      <c r="T9" s="46">
        <v>165.88435000000001</v>
      </c>
      <c r="U9" s="27">
        <f>+((K9/Q9)-1)*100</f>
        <v>-52.616829234441155</v>
      </c>
      <c r="V9" s="33">
        <f t="shared" ref="V9:V16" si="0">+((N9/T9)-1)*100</f>
        <v>-8.3638420381428542</v>
      </c>
    </row>
    <row r="10" spans="1:22" ht="15" x14ac:dyDescent="0.2">
      <c r="A10" s="43" t="s">
        <v>9</v>
      </c>
      <c r="B10" s="40" t="s">
        <v>41</v>
      </c>
      <c r="C10" s="40" t="s">
        <v>42</v>
      </c>
      <c r="D10" s="40" t="s">
        <v>242</v>
      </c>
      <c r="E10" s="40" t="s">
        <v>243</v>
      </c>
      <c r="F10" s="40" t="s">
        <v>45</v>
      </c>
      <c r="G10" s="40" t="s">
        <v>143</v>
      </c>
      <c r="H10" s="44" t="s">
        <v>244</v>
      </c>
      <c r="I10" s="45">
        <v>0</v>
      </c>
      <c r="J10" s="41">
        <v>0</v>
      </c>
      <c r="K10" s="42">
        <v>0</v>
      </c>
      <c r="L10" s="41">
        <v>10.614599999999999</v>
      </c>
      <c r="M10" s="41">
        <v>0</v>
      </c>
      <c r="N10" s="46">
        <v>10.614599999999999</v>
      </c>
      <c r="O10" s="45">
        <v>8.9387699999999999</v>
      </c>
      <c r="P10" s="41">
        <v>5.1477940000000002</v>
      </c>
      <c r="Q10" s="42">
        <v>14.086565</v>
      </c>
      <c r="R10" s="41">
        <v>27.440822000000001</v>
      </c>
      <c r="S10" s="41">
        <v>15.826012</v>
      </c>
      <c r="T10" s="46">
        <v>43.266834000000003</v>
      </c>
      <c r="U10" s="38" t="s">
        <v>29</v>
      </c>
      <c r="V10" s="33">
        <f t="shared" si="0"/>
        <v>-75.467121074770589</v>
      </c>
    </row>
    <row r="11" spans="1:22" ht="15" x14ac:dyDescent="0.2">
      <c r="A11" s="43" t="s">
        <v>9</v>
      </c>
      <c r="B11" s="40" t="s">
        <v>41</v>
      </c>
      <c r="C11" s="40" t="s">
        <v>39</v>
      </c>
      <c r="D11" s="40" t="s">
        <v>64</v>
      </c>
      <c r="E11" s="53" t="s">
        <v>65</v>
      </c>
      <c r="F11" s="40" t="s">
        <v>45</v>
      </c>
      <c r="G11" s="40" t="s">
        <v>66</v>
      </c>
      <c r="H11" s="44" t="s">
        <v>67</v>
      </c>
      <c r="I11" s="45">
        <v>35010.902399999999</v>
      </c>
      <c r="J11" s="41">
        <v>1880.6583000000001</v>
      </c>
      <c r="K11" s="42">
        <v>36891.560700000002</v>
      </c>
      <c r="L11" s="41">
        <v>140631.55619999999</v>
      </c>
      <c r="M11" s="41">
        <v>7923.5460000000003</v>
      </c>
      <c r="N11" s="46">
        <v>148555.10219999999</v>
      </c>
      <c r="O11" s="45">
        <v>36149.383199999997</v>
      </c>
      <c r="P11" s="41">
        <v>1580.8347000000001</v>
      </c>
      <c r="Q11" s="42">
        <v>37730.217900000003</v>
      </c>
      <c r="R11" s="41">
        <v>159995.84210000001</v>
      </c>
      <c r="S11" s="41">
        <v>8017.1922000000004</v>
      </c>
      <c r="T11" s="46">
        <v>168013.0343</v>
      </c>
      <c r="U11" s="27">
        <f>+((K11/Q11)-1)*100</f>
        <v>-2.2227732747867379</v>
      </c>
      <c r="V11" s="33">
        <f t="shared" si="0"/>
        <v>-11.581203911392013</v>
      </c>
    </row>
    <row r="12" spans="1:22" ht="15" x14ac:dyDescent="0.2">
      <c r="A12" s="43" t="s">
        <v>9</v>
      </c>
      <c r="B12" s="40" t="s">
        <v>41</v>
      </c>
      <c r="C12" s="40" t="s">
        <v>39</v>
      </c>
      <c r="D12" s="40" t="s">
        <v>68</v>
      </c>
      <c r="E12" s="40" t="s">
        <v>235</v>
      </c>
      <c r="F12" s="40" t="s">
        <v>62</v>
      </c>
      <c r="G12" s="40" t="s">
        <v>63</v>
      </c>
      <c r="H12" s="44" t="s">
        <v>63</v>
      </c>
      <c r="I12" s="45">
        <v>42.027482999999997</v>
      </c>
      <c r="J12" s="41">
        <v>24.243265999999998</v>
      </c>
      <c r="K12" s="42">
        <v>66.270748999999995</v>
      </c>
      <c r="L12" s="41">
        <v>219.907658</v>
      </c>
      <c r="M12" s="41">
        <v>144.360525</v>
      </c>
      <c r="N12" s="46">
        <v>364.26818300000002</v>
      </c>
      <c r="O12" s="45">
        <v>43.634304</v>
      </c>
      <c r="P12" s="41">
        <v>33.637515999999998</v>
      </c>
      <c r="Q12" s="42">
        <v>77.271820000000005</v>
      </c>
      <c r="R12" s="41">
        <v>175.63631799999999</v>
      </c>
      <c r="S12" s="41">
        <v>129.19902500000001</v>
      </c>
      <c r="T12" s="46">
        <v>304.83534300000002</v>
      </c>
      <c r="U12" s="27">
        <f>+((K12/Q12)-1)*100</f>
        <v>-14.236847274983312</v>
      </c>
      <c r="V12" s="33">
        <f t="shared" si="0"/>
        <v>19.496702519825604</v>
      </c>
    </row>
    <row r="13" spans="1:22" ht="15" x14ac:dyDescent="0.2">
      <c r="A13" s="43" t="s">
        <v>9</v>
      </c>
      <c r="B13" s="40" t="s">
        <v>41</v>
      </c>
      <c r="C13" s="40" t="s">
        <v>39</v>
      </c>
      <c r="D13" s="40" t="s">
        <v>68</v>
      </c>
      <c r="E13" s="40" t="s">
        <v>69</v>
      </c>
      <c r="F13" s="40" t="s">
        <v>62</v>
      </c>
      <c r="G13" s="40" t="s">
        <v>63</v>
      </c>
      <c r="H13" s="44" t="s">
        <v>63</v>
      </c>
      <c r="I13" s="45">
        <v>78.744150000000005</v>
      </c>
      <c r="J13" s="41">
        <v>4.9329729999999996</v>
      </c>
      <c r="K13" s="42">
        <v>83.677122999999995</v>
      </c>
      <c r="L13" s="41">
        <v>302.70081599999997</v>
      </c>
      <c r="M13" s="41">
        <v>27.608198000000002</v>
      </c>
      <c r="N13" s="46">
        <v>330.30901399999999</v>
      </c>
      <c r="O13" s="45">
        <v>26.792907</v>
      </c>
      <c r="P13" s="41">
        <v>3.893256</v>
      </c>
      <c r="Q13" s="42">
        <v>30.686163000000001</v>
      </c>
      <c r="R13" s="41">
        <v>163.83925300000001</v>
      </c>
      <c r="S13" s="41">
        <v>24.146159999999998</v>
      </c>
      <c r="T13" s="46">
        <v>187.98541299999999</v>
      </c>
      <c r="U13" s="38" t="s">
        <v>29</v>
      </c>
      <c r="V13" s="33">
        <f t="shared" si="0"/>
        <v>75.709917449818292</v>
      </c>
    </row>
    <row r="14" spans="1:22" ht="15" x14ac:dyDescent="0.2">
      <c r="A14" s="43" t="s">
        <v>9</v>
      </c>
      <c r="B14" s="40" t="s">
        <v>41</v>
      </c>
      <c r="C14" s="40" t="s">
        <v>39</v>
      </c>
      <c r="D14" s="40" t="s">
        <v>68</v>
      </c>
      <c r="E14" s="53" t="s">
        <v>70</v>
      </c>
      <c r="F14" s="40" t="s">
        <v>62</v>
      </c>
      <c r="G14" s="40" t="s">
        <v>63</v>
      </c>
      <c r="H14" s="44" t="s">
        <v>70</v>
      </c>
      <c r="I14" s="45">
        <v>61.101278000000001</v>
      </c>
      <c r="J14" s="41">
        <v>24.841570000000001</v>
      </c>
      <c r="K14" s="42">
        <v>85.942847999999998</v>
      </c>
      <c r="L14" s="41">
        <v>286.62188700000002</v>
      </c>
      <c r="M14" s="41">
        <v>82.793785</v>
      </c>
      <c r="N14" s="46">
        <v>369.41567199999997</v>
      </c>
      <c r="O14" s="45">
        <v>59.118904999999998</v>
      </c>
      <c r="P14" s="41">
        <v>16.194879</v>
      </c>
      <c r="Q14" s="42">
        <v>75.313783999999998</v>
      </c>
      <c r="R14" s="41">
        <v>312.51065999999997</v>
      </c>
      <c r="S14" s="41">
        <v>62.206668999999998</v>
      </c>
      <c r="T14" s="46">
        <v>374.71732900000001</v>
      </c>
      <c r="U14" s="27">
        <f>+((K14/Q14)-1)*100</f>
        <v>14.113039387318537</v>
      </c>
      <c r="V14" s="33">
        <f t="shared" si="0"/>
        <v>-1.4148416925762297</v>
      </c>
    </row>
    <row r="15" spans="1:22" ht="15" x14ac:dyDescent="0.2">
      <c r="A15" s="43" t="s">
        <v>9</v>
      </c>
      <c r="B15" s="40" t="s">
        <v>41</v>
      </c>
      <c r="C15" s="40" t="s">
        <v>39</v>
      </c>
      <c r="D15" s="40" t="s">
        <v>71</v>
      </c>
      <c r="E15" s="40" t="s">
        <v>72</v>
      </c>
      <c r="F15" s="40" t="s">
        <v>73</v>
      </c>
      <c r="G15" s="40" t="s">
        <v>73</v>
      </c>
      <c r="H15" s="44" t="s">
        <v>74</v>
      </c>
      <c r="I15" s="45">
        <v>128.59864200000001</v>
      </c>
      <c r="J15" s="41">
        <v>111.713674</v>
      </c>
      <c r="K15" s="42">
        <v>240.31231600000001</v>
      </c>
      <c r="L15" s="41">
        <v>642.78593000000001</v>
      </c>
      <c r="M15" s="41">
        <v>547.63113299999998</v>
      </c>
      <c r="N15" s="46">
        <v>1190.4170630000001</v>
      </c>
      <c r="O15" s="45">
        <v>92.712830999999994</v>
      </c>
      <c r="P15" s="41">
        <v>97.464449000000002</v>
      </c>
      <c r="Q15" s="42">
        <v>190.17728</v>
      </c>
      <c r="R15" s="41">
        <v>510.56530900000001</v>
      </c>
      <c r="S15" s="41">
        <v>468.42144100000002</v>
      </c>
      <c r="T15" s="46">
        <v>978.98675000000003</v>
      </c>
      <c r="U15" s="27">
        <f>+((K15/Q15)-1)*100</f>
        <v>26.362263673136987</v>
      </c>
      <c r="V15" s="33">
        <f t="shared" si="0"/>
        <v>21.596851336343413</v>
      </c>
    </row>
    <row r="16" spans="1:22" ht="15" x14ac:dyDescent="0.2">
      <c r="A16" s="43" t="s">
        <v>9</v>
      </c>
      <c r="B16" s="40" t="s">
        <v>41</v>
      </c>
      <c r="C16" s="40" t="s">
        <v>39</v>
      </c>
      <c r="D16" s="40" t="s">
        <v>75</v>
      </c>
      <c r="E16" s="40" t="s">
        <v>76</v>
      </c>
      <c r="F16" s="40" t="s">
        <v>20</v>
      </c>
      <c r="G16" s="40" t="s">
        <v>92</v>
      </c>
      <c r="H16" s="44" t="s">
        <v>125</v>
      </c>
      <c r="I16" s="45">
        <v>253.958021</v>
      </c>
      <c r="J16" s="41">
        <v>0</v>
      </c>
      <c r="K16" s="42">
        <v>253.958021</v>
      </c>
      <c r="L16" s="41">
        <v>883.41871100000003</v>
      </c>
      <c r="M16" s="41">
        <v>0</v>
      </c>
      <c r="N16" s="46">
        <v>883.41871100000003</v>
      </c>
      <c r="O16" s="45">
        <v>203.03972400000001</v>
      </c>
      <c r="P16" s="41">
        <v>0</v>
      </c>
      <c r="Q16" s="42">
        <v>203.03972400000001</v>
      </c>
      <c r="R16" s="41">
        <v>1111.715508</v>
      </c>
      <c r="S16" s="41">
        <v>0</v>
      </c>
      <c r="T16" s="46">
        <v>1111.715508</v>
      </c>
      <c r="U16" s="27">
        <f>+((K16/Q16)-1)*100</f>
        <v>25.077997544953323</v>
      </c>
      <c r="V16" s="33">
        <f t="shared" si="0"/>
        <v>-20.53554127446785</v>
      </c>
    </row>
    <row r="17" spans="1:22" ht="15" x14ac:dyDescent="0.2">
      <c r="A17" s="43" t="s">
        <v>9</v>
      </c>
      <c r="B17" s="40" t="s">
        <v>41</v>
      </c>
      <c r="C17" s="40" t="s">
        <v>39</v>
      </c>
      <c r="D17" s="40" t="s">
        <v>77</v>
      </c>
      <c r="E17" s="53" t="s">
        <v>78</v>
      </c>
      <c r="F17" s="40" t="s">
        <v>45</v>
      </c>
      <c r="G17" s="40" t="s">
        <v>79</v>
      </c>
      <c r="H17" s="44" t="s">
        <v>80</v>
      </c>
      <c r="I17" s="45">
        <v>0</v>
      </c>
      <c r="J17" s="41">
        <v>0</v>
      </c>
      <c r="K17" s="42">
        <v>0</v>
      </c>
      <c r="L17" s="41">
        <v>0</v>
      </c>
      <c r="M17" s="41">
        <v>0</v>
      </c>
      <c r="N17" s="46">
        <v>0</v>
      </c>
      <c r="O17" s="45">
        <v>12.11265</v>
      </c>
      <c r="P17" s="41">
        <v>1.5286770000000001</v>
      </c>
      <c r="Q17" s="42">
        <v>13.641327</v>
      </c>
      <c r="R17" s="41">
        <v>49.040264000000001</v>
      </c>
      <c r="S17" s="41">
        <v>5.7696800000000001</v>
      </c>
      <c r="T17" s="46">
        <v>54.809944000000002</v>
      </c>
      <c r="U17" s="38" t="s">
        <v>29</v>
      </c>
      <c r="V17" s="39" t="s">
        <v>29</v>
      </c>
    </row>
    <row r="18" spans="1:22" ht="15" x14ac:dyDescent="0.2">
      <c r="A18" s="43" t="s">
        <v>9</v>
      </c>
      <c r="B18" s="40" t="s">
        <v>41</v>
      </c>
      <c r="C18" s="40" t="s">
        <v>39</v>
      </c>
      <c r="D18" s="40" t="s">
        <v>81</v>
      </c>
      <c r="E18" s="40" t="s">
        <v>204</v>
      </c>
      <c r="F18" s="40" t="s">
        <v>20</v>
      </c>
      <c r="G18" s="40" t="s">
        <v>82</v>
      </c>
      <c r="H18" s="44" t="s">
        <v>205</v>
      </c>
      <c r="I18" s="45">
        <v>1377.648727</v>
      </c>
      <c r="J18" s="41">
        <v>0</v>
      </c>
      <c r="K18" s="42">
        <v>1377.648727</v>
      </c>
      <c r="L18" s="41">
        <v>7514.9404809999996</v>
      </c>
      <c r="M18" s="41">
        <v>0</v>
      </c>
      <c r="N18" s="46">
        <v>7514.9404809999996</v>
      </c>
      <c r="O18" s="45">
        <v>1796.7541510000001</v>
      </c>
      <c r="P18" s="41">
        <v>0</v>
      </c>
      <c r="Q18" s="42">
        <v>1796.7541510000001</v>
      </c>
      <c r="R18" s="41">
        <v>8839.5061710000009</v>
      </c>
      <c r="S18" s="41">
        <v>0</v>
      </c>
      <c r="T18" s="46">
        <v>8839.5061710000009</v>
      </c>
      <c r="U18" s="27">
        <f>+((K18/Q18)-1)*100</f>
        <v>-23.32569671631164</v>
      </c>
      <c r="V18" s="33">
        <f>+((N18/T18)-1)*100</f>
        <v>-14.984611859263575</v>
      </c>
    </row>
    <row r="19" spans="1:22" ht="15" x14ac:dyDescent="0.2">
      <c r="A19" s="43" t="s">
        <v>9</v>
      </c>
      <c r="B19" s="40" t="s">
        <v>41</v>
      </c>
      <c r="C19" s="40" t="s">
        <v>39</v>
      </c>
      <c r="D19" s="40" t="s">
        <v>83</v>
      </c>
      <c r="E19" s="40" t="s">
        <v>236</v>
      </c>
      <c r="F19" s="40" t="s">
        <v>84</v>
      </c>
      <c r="G19" s="40" t="s">
        <v>85</v>
      </c>
      <c r="H19" s="44" t="s">
        <v>86</v>
      </c>
      <c r="I19" s="45">
        <v>3036.8688000000002</v>
      </c>
      <c r="J19" s="41">
        <v>281.65199999999999</v>
      </c>
      <c r="K19" s="42">
        <v>3318.5207999999998</v>
      </c>
      <c r="L19" s="41">
        <v>12763.373100000001</v>
      </c>
      <c r="M19" s="41">
        <v>1321.0655999999999</v>
      </c>
      <c r="N19" s="46">
        <v>14084.438700000001</v>
      </c>
      <c r="O19" s="45">
        <v>2326.212</v>
      </c>
      <c r="P19" s="41">
        <v>158.8545</v>
      </c>
      <c r="Q19" s="42">
        <v>2485.0664999999999</v>
      </c>
      <c r="R19" s="41">
        <v>9506.7523000000001</v>
      </c>
      <c r="S19" s="41">
        <v>820.63480000000004</v>
      </c>
      <c r="T19" s="46">
        <v>10327.3871</v>
      </c>
      <c r="U19" s="27">
        <f>+((K19/Q19)-1)*100</f>
        <v>33.538510941256504</v>
      </c>
      <c r="V19" s="33">
        <f>+((N19/T19)-1)*100</f>
        <v>36.379498159800747</v>
      </c>
    </row>
    <row r="20" spans="1:22" ht="15" x14ac:dyDescent="0.2">
      <c r="A20" s="43" t="s">
        <v>9</v>
      </c>
      <c r="B20" s="40" t="s">
        <v>41</v>
      </c>
      <c r="C20" s="40" t="s">
        <v>39</v>
      </c>
      <c r="D20" s="40" t="s">
        <v>83</v>
      </c>
      <c r="E20" s="40" t="s">
        <v>203</v>
      </c>
      <c r="F20" s="40" t="s">
        <v>73</v>
      </c>
      <c r="G20" s="40" t="s">
        <v>73</v>
      </c>
      <c r="H20" s="44" t="s">
        <v>87</v>
      </c>
      <c r="I20" s="45">
        <v>98.825999999999993</v>
      </c>
      <c r="J20" s="41">
        <v>78.449200000000005</v>
      </c>
      <c r="K20" s="42">
        <v>177.27520000000001</v>
      </c>
      <c r="L20" s="41">
        <v>662.91010000000006</v>
      </c>
      <c r="M20" s="41">
        <v>392.91730000000001</v>
      </c>
      <c r="N20" s="46">
        <v>1055.8273999999999</v>
      </c>
      <c r="O20" s="45">
        <v>284.52480000000003</v>
      </c>
      <c r="P20" s="41">
        <v>90.195700000000002</v>
      </c>
      <c r="Q20" s="42">
        <v>374.72050000000002</v>
      </c>
      <c r="R20" s="41">
        <v>1420.0468000000001</v>
      </c>
      <c r="S20" s="41">
        <v>482.40620000000001</v>
      </c>
      <c r="T20" s="46">
        <v>1902.453</v>
      </c>
      <c r="U20" s="27">
        <f>+((K20/Q20)-1)*100</f>
        <v>-52.691352621487212</v>
      </c>
      <c r="V20" s="33">
        <f>+((N20/T20)-1)*100</f>
        <v>-44.501787954814134</v>
      </c>
    </row>
    <row r="21" spans="1:22" ht="15" x14ac:dyDescent="0.2">
      <c r="A21" s="43" t="s">
        <v>9</v>
      </c>
      <c r="B21" s="40" t="s">
        <v>41</v>
      </c>
      <c r="C21" s="40" t="s">
        <v>39</v>
      </c>
      <c r="D21" s="40" t="s">
        <v>222</v>
      </c>
      <c r="E21" s="53" t="s">
        <v>165</v>
      </c>
      <c r="F21" s="40" t="s">
        <v>73</v>
      </c>
      <c r="G21" s="40" t="s">
        <v>73</v>
      </c>
      <c r="H21" s="44" t="s">
        <v>120</v>
      </c>
      <c r="I21" s="45">
        <v>0</v>
      </c>
      <c r="J21" s="41">
        <v>0</v>
      </c>
      <c r="K21" s="42">
        <v>0</v>
      </c>
      <c r="L21" s="41">
        <v>0</v>
      </c>
      <c r="M21" s="41">
        <v>0</v>
      </c>
      <c r="N21" s="46">
        <v>0</v>
      </c>
      <c r="O21" s="45">
        <v>0</v>
      </c>
      <c r="P21" s="41">
        <v>0</v>
      </c>
      <c r="Q21" s="42">
        <v>0</v>
      </c>
      <c r="R21" s="41">
        <v>138.77301600000001</v>
      </c>
      <c r="S21" s="41">
        <v>37.361638999999997</v>
      </c>
      <c r="T21" s="46">
        <v>176.13465500000001</v>
      </c>
      <c r="U21" s="38" t="s">
        <v>29</v>
      </c>
      <c r="V21" s="39" t="s">
        <v>29</v>
      </c>
    </row>
    <row r="22" spans="1:22" ht="15" x14ac:dyDescent="0.2">
      <c r="A22" s="43" t="s">
        <v>9</v>
      </c>
      <c r="B22" s="40" t="s">
        <v>41</v>
      </c>
      <c r="C22" s="40" t="s">
        <v>39</v>
      </c>
      <c r="D22" s="40" t="s">
        <v>222</v>
      </c>
      <c r="E22" s="53" t="s">
        <v>166</v>
      </c>
      <c r="F22" s="40" t="s">
        <v>167</v>
      </c>
      <c r="G22" s="40" t="s">
        <v>168</v>
      </c>
      <c r="H22" s="44" t="s">
        <v>166</v>
      </c>
      <c r="I22" s="45">
        <v>122.519372</v>
      </c>
      <c r="J22" s="41">
        <v>16.055136000000001</v>
      </c>
      <c r="K22" s="42">
        <v>138.57450800000001</v>
      </c>
      <c r="L22" s="41">
        <v>630.39583400000004</v>
      </c>
      <c r="M22" s="41">
        <v>91.687003000000004</v>
      </c>
      <c r="N22" s="46">
        <v>722.08283700000004</v>
      </c>
      <c r="O22" s="45">
        <v>56.226084999999998</v>
      </c>
      <c r="P22" s="41">
        <v>23.629673</v>
      </c>
      <c r="Q22" s="42">
        <v>79.855757999999994</v>
      </c>
      <c r="R22" s="41">
        <v>286.28617600000001</v>
      </c>
      <c r="S22" s="41">
        <v>110.415288</v>
      </c>
      <c r="T22" s="46">
        <v>396.70146399999999</v>
      </c>
      <c r="U22" s="27">
        <f>+((K22/Q22)-1)*100</f>
        <v>73.531015759690149</v>
      </c>
      <c r="V22" s="33">
        <f t="shared" ref="V22:V30" si="1">+((N22/T22)-1)*100</f>
        <v>82.021722259134407</v>
      </c>
    </row>
    <row r="23" spans="1:22" ht="15" x14ac:dyDescent="0.2">
      <c r="A23" s="43" t="s">
        <v>9</v>
      </c>
      <c r="B23" s="40" t="s">
        <v>41</v>
      </c>
      <c r="C23" s="40" t="s">
        <v>39</v>
      </c>
      <c r="D23" s="40" t="s">
        <v>88</v>
      </c>
      <c r="E23" s="40" t="s">
        <v>237</v>
      </c>
      <c r="F23" s="40" t="s">
        <v>48</v>
      </c>
      <c r="G23" s="40" t="s">
        <v>89</v>
      </c>
      <c r="H23" s="44" t="s">
        <v>90</v>
      </c>
      <c r="I23" s="45">
        <v>210.38874999999999</v>
      </c>
      <c r="J23" s="41">
        <v>67.357510000000005</v>
      </c>
      <c r="K23" s="42">
        <v>277.74626000000001</v>
      </c>
      <c r="L23" s="41">
        <v>1143.7581700000001</v>
      </c>
      <c r="M23" s="41">
        <v>343.89586000000003</v>
      </c>
      <c r="N23" s="46">
        <v>1487.6540299999999</v>
      </c>
      <c r="O23" s="45">
        <v>268.69690000000003</v>
      </c>
      <c r="P23" s="41">
        <v>69.059110000000004</v>
      </c>
      <c r="Q23" s="42">
        <v>337.75601</v>
      </c>
      <c r="R23" s="41">
        <v>1242.10079</v>
      </c>
      <c r="S23" s="41">
        <v>345.20382000000001</v>
      </c>
      <c r="T23" s="46">
        <v>1587.3046099999999</v>
      </c>
      <c r="U23" s="27">
        <f>+((K23/Q23)-1)*100</f>
        <v>-17.767189398050974</v>
      </c>
      <c r="V23" s="33">
        <f t="shared" si="1"/>
        <v>-6.2779745848529966</v>
      </c>
    </row>
    <row r="24" spans="1:22" ht="15" x14ac:dyDescent="0.2">
      <c r="A24" s="43" t="s">
        <v>9</v>
      </c>
      <c r="B24" s="40" t="s">
        <v>41</v>
      </c>
      <c r="C24" s="40" t="s">
        <v>39</v>
      </c>
      <c r="D24" s="40" t="s">
        <v>94</v>
      </c>
      <c r="E24" s="40" t="s">
        <v>95</v>
      </c>
      <c r="F24" s="40" t="s">
        <v>96</v>
      </c>
      <c r="G24" s="40" t="s">
        <v>97</v>
      </c>
      <c r="H24" s="44" t="s">
        <v>97</v>
      </c>
      <c r="I24" s="45">
        <v>24.309837000000002</v>
      </c>
      <c r="J24" s="41">
        <v>0</v>
      </c>
      <c r="K24" s="42">
        <v>24.309837000000002</v>
      </c>
      <c r="L24" s="41">
        <v>236.872556</v>
      </c>
      <c r="M24" s="41">
        <v>0</v>
      </c>
      <c r="N24" s="46">
        <v>236.872556</v>
      </c>
      <c r="O24" s="45">
        <v>68.816208000000003</v>
      </c>
      <c r="P24" s="41">
        <v>0</v>
      </c>
      <c r="Q24" s="42">
        <v>68.816208000000003</v>
      </c>
      <c r="R24" s="41">
        <v>259.72183799999999</v>
      </c>
      <c r="S24" s="41">
        <v>0</v>
      </c>
      <c r="T24" s="46">
        <v>259.72183799999999</v>
      </c>
      <c r="U24" s="27">
        <f>+((K24/Q24)-1)*100</f>
        <v>-64.674256680926106</v>
      </c>
      <c r="V24" s="33">
        <f t="shared" si="1"/>
        <v>-8.7975975281677989</v>
      </c>
    </row>
    <row r="25" spans="1:22" ht="15" x14ac:dyDescent="0.2">
      <c r="A25" s="43" t="s">
        <v>9</v>
      </c>
      <c r="B25" s="40" t="s">
        <v>41</v>
      </c>
      <c r="C25" s="40" t="s">
        <v>39</v>
      </c>
      <c r="D25" s="40" t="s">
        <v>98</v>
      </c>
      <c r="E25" s="40" t="s">
        <v>99</v>
      </c>
      <c r="F25" s="40" t="s">
        <v>20</v>
      </c>
      <c r="G25" s="40" t="s">
        <v>100</v>
      </c>
      <c r="H25" s="44" t="s">
        <v>101</v>
      </c>
      <c r="I25" s="45">
        <v>15.61505</v>
      </c>
      <c r="J25" s="41">
        <v>12.265079999999999</v>
      </c>
      <c r="K25" s="42">
        <v>27.880130000000001</v>
      </c>
      <c r="L25" s="41">
        <v>62.632696000000003</v>
      </c>
      <c r="M25" s="41">
        <v>60.623544000000003</v>
      </c>
      <c r="N25" s="46">
        <v>123.25624000000001</v>
      </c>
      <c r="O25" s="45">
        <v>29.006367999999998</v>
      </c>
      <c r="P25" s="41">
        <v>6.6565159999999999</v>
      </c>
      <c r="Q25" s="42">
        <v>35.662883999999998</v>
      </c>
      <c r="R25" s="41">
        <v>101.44446000000001</v>
      </c>
      <c r="S25" s="41">
        <v>38.298676</v>
      </c>
      <c r="T25" s="46">
        <v>139.74313599999999</v>
      </c>
      <c r="U25" s="27">
        <f>+((K25/Q25)-1)*100</f>
        <v>-21.82312008193167</v>
      </c>
      <c r="V25" s="33">
        <f t="shared" si="1"/>
        <v>-11.798000583012524</v>
      </c>
    </row>
    <row r="26" spans="1:22" ht="15" x14ac:dyDescent="0.2">
      <c r="A26" s="43" t="s">
        <v>9</v>
      </c>
      <c r="B26" s="40" t="s">
        <v>41</v>
      </c>
      <c r="C26" s="40" t="s">
        <v>39</v>
      </c>
      <c r="D26" s="40" t="s">
        <v>102</v>
      </c>
      <c r="E26" s="40" t="s">
        <v>103</v>
      </c>
      <c r="F26" s="40" t="s">
        <v>45</v>
      </c>
      <c r="G26" s="40" t="s">
        <v>104</v>
      </c>
      <c r="H26" s="44" t="s">
        <v>105</v>
      </c>
      <c r="I26" s="45">
        <v>16.7775</v>
      </c>
      <c r="J26" s="41">
        <v>44.639000000000003</v>
      </c>
      <c r="K26" s="42">
        <v>61.416499999999999</v>
      </c>
      <c r="L26" s="41">
        <v>69.492699999999999</v>
      </c>
      <c r="M26" s="41">
        <v>222.07640000000001</v>
      </c>
      <c r="N26" s="46">
        <v>291.56909999999999</v>
      </c>
      <c r="O26" s="45">
        <v>2.7675000000000001</v>
      </c>
      <c r="P26" s="41">
        <v>11.7227</v>
      </c>
      <c r="Q26" s="42">
        <v>14.4902</v>
      </c>
      <c r="R26" s="41">
        <v>49.197899999999997</v>
      </c>
      <c r="S26" s="41">
        <v>172.8723</v>
      </c>
      <c r="T26" s="46">
        <v>222.0702</v>
      </c>
      <c r="U26" s="38" t="s">
        <v>29</v>
      </c>
      <c r="V26" s="33">
        <f t="shared" si="1"/>
        <v>31.295914535133473</v>
      </c>
    </row>
    <row r="27" spans="1:22" ht="15" x14ac:dyDescent="0.2">
      <c r="A27" s="43" t="s">
        <v>9</v>
      </c>
      <c r="B27" s="40" t="s">
        <v>41</v>
      </c>
      <c r="C27" s="40" t="s">
        <v>39</v>
      </c>
      <c r="D27" s="40" t="s">
        <v>102</v>
      </c>
      <c r="E27" s="40" t="s">
        <v>106</v>
      </c>
      <c r="F27" s="40" t="s">
        <v>45</v>
      </c>
      <c r="G27" s="40" t="s">
        <v>104</v>
      </c>
      <c r="H27" s="44" t="s">
        <v>107</v>
      </c>
      <c r="I27" s="45">
        <v>14.5405</v>
      </c>
      <c r="J27" s="41">
        <v>15.815</v>
      </c>
      <c r="K27" s="42">
        <v>30.355499999999999</v>
      </c>
      <c r="L27" s="41">
        <v>78.088099999999997</v>
      </c>
      <c r="M27" s="41">
        <v>89.887900000000002</v>
      </c>
      <c r="N27" s="46">
        <v>167.976</v>
      </c>
      <c r="O27" s="45">
        <v>5.5350000000000001</v>
      </c>
      <c r="P27" s="41">
        <v>9.3780000000000001</v>
      </c>
      <c r="Q27" s="42">
        <v>14.913</v>
      </c>
      <c r="R27" s="41">
        <v>34.411099999999998</v>
      </c>
      <c r="S27" s="41">
        <v>53.321300000000001</v>
      </c>
      <c r="T27" s="46">
        <v>87.732399999999998</v>
      </c>
      <c r="U27" s="38" t="s">
        <v>29</v>
      </c>
      <c r="V27" s="33">
        <f t="shared" si="1"/>
        <v>91.464042930547905</v>
      </c>
    </row>
    <row r="28" spans="1:22" ht="15" x14ac:dyDescent="0.2">
      <c r="A28" s="43" t="s">
        <v>9</v>
      </c>
      <c r="B28" s="40" t="s">
        <v>41</v>
      </c>
      <c r="C28" s="40" t="s">
        <v>39</v>
      </c>
      <c r="D28" s="40" t="s">
        <v>102</v>
      </c>
      <c r="E28" s="40" t="s">
        <v>108</v>
      </c>
      <c r="F28" s="40" t="s">
        <v>45</v>
      </c>
      <c r="G28" s="40" t="s">
        <v>104</v>
      </c>
      <c r="H28" s="44" t="s">
        <v>107</v>
      </c>
      <c r="I28" s="45">
        <v>31.7654</v>
      </c>
      <c r="J28" s="41">
        <v>34.534100000000002</v>
      </c>
      <c r="K28" s="42">
        <v>66.299499999999995</v>
      </c>
      <c r="L28" s="41">
        <v>207.31710000000001</v>
      </c>
      <c r="M28" s="41">
        <v>251.36969999999999</v>
      </c>
      <c r="N28" s="46">
        <v>458.68680000000001</v>
      </c>
      <c r="O28" s="45">
        <v>11.9925</v>
      </c>
      <c r="P28" s="41">
        <v>20.442299999999999</v>
      </c>
      <c r="Q28" s="42">
        <v>32.434800000000003</v>
      </c>
      <c r="R28" s="41">
        <v>178.2859</v>
      </c>
      <c r="S28" s="41">
        <v>281.959</v>
      </c>
      <c r="T28" s="46">
        <v>460.24489999999997</v>
      </c>
      <c r="U28" s="38" t="s">
        <v>29</v>
      </c>
      <c r="V28" s="33">
        <f t="shared" si="1"/>
        <v>-0.33853715706572141</v>
      </c>
    </row>
    <row r="29" spans="1:22" ht="15" x14ac:dyDescent="0.2">
      <c r="A29" s="43" t="s">
        <v>9</v>
      </c>
      <c r="B29" s="40" t="s">
        <v>41</v>
      </c>
      <c r="C29" s="40" t="s">
        <v>39</v>
      </c>
      <c r="D29" s="40" t="s">
        <v>109</v>
      </c>
      <c r="E29" s="40" t="s">
        <v>113</v>
      </c>
      <c r="F29" s="40" t="s">
        <v>110</v>
      </c>
      <c r="G29" s="40" t="s">
        <v>111</v>
      </c>
      <c r="H29" s="44" t="s">
        <v>112</v>
      </c>
      <c r="I29" s="45">
        <v>220.4838</v>
      </c>
      <c r="J29" s="41">
        <v>0</v>
      </c>
      <c r="K29" s="42">
        <v>220.4838</v>
      </c>
      <c r="L29" s="41">
        <v>1033.437093</v>
      </c>
      <c r="M29" s="41">
        <v>0</v>
      </c>
      <c r="N29" s="46">
        <v>1033.437093</v>
      </c>
      <c r="O29" s="45">
        <v>191.050692</v>
      </c>
      <c r="P29" s="41">
        <v>0</v>
      </c>
      <c r="Q29" s="42">
        <v>191.050692</v>
      </c>
      <c r="R29" s="41">
        <v>937.17194800000004</v>
      </c>
      <c r="S29" s="41">
        <v>0</v>
      </c>
      <c r="T29" s="46">
        <v>937.17194800000004</v>
      </c>
      <c r="U29" s="27">
        <f>+((K29/Q29)-1)*100</f>
        <v>15.405915410136274</v>
      </c>
      <c r="V29" s="33">
        <f t="shared" si="1"/>
        <v>10.27187649026815</v>
      </c>
    </row>
    <row r="30" spans="1:22" ht="15" x14ac:dyDescent="0.2">
      <c r="A30" s="43" t="s">
        <v>9</v>
      </c>
      <c r="B30" s="40" t="s">
        <v>41</v>
      </c>
      <c r="C30" s="40" t="s">
        <v>39</v>
      </c>
      <c r="D30" s="40" t="s">
        <v>219</v>
      </c>
      <c r="E30" s="40" t="s">
        <v>238</v>
      </c>
      <c r="F30" s="40" t="s">
        <v>58</v>
      </c>
      <c r="G30" s="40" t="s">
        <v>114</v>
      </c>
      <c r="H30" s="44" t="s">
        <v>115</v>
      </c>
      <c r="I30" s="45">
        <v>1560.0307499999999</v>
      </c>
      <c r="J30" s="41">
        <v>0</v>
      </c>
      <c r="K30" s="42">
        <v>1560.0307499999999</v>
      </c>
      <c r="L30" s="41">
        <v>7872.0246289999995</v>
      </c>
      <c r="M30" s="41">
        <v>0</v>
      </c>
      <c r="N30" s="46">
        <v>7872.0246289999995</v>
      </c>
      <c r="O30" s="45">
        <v>1620.7703100000001</v>
      </c>
      <c r="P30" s="41">
        <v>0</v>
      </c>
      <c r="Q30" s="42">
        <v>1620.7703100000001</v>
      </c>
      <c r="R30" s="41">
        <v>8388.1040589999993</v>
      </c>
      <c r="S30" s="41">
        <v>0</v>
      </c>
      <c r="T30" s="46">
        <v>8388.1040589999993</v>
      </c>
      <c r="U30" s="27">
        <f>+((K30/Q30)-1)*100</f>
        <v>-3.7475735843162217</v>
      </c>
      <c r="V30" s="33">
        <f t="shared" si="1"/>
        <v>-6.1525158292030646</v>
      </c>
    </row>
    <row r="31" spans="1:22" ht="15" x14ac:dyDescent="0.2">
      <c r="A31" s="43" t="s">
        <v>9</v>
      </c>
      <c r="B31" s="40" t="s">
        <v>41</v>
      </c>
      <c r="C31" s="40" t="s">
        <v>42</v>
      </c>
      <c r="D31" s="40" t="s">
        <v>254</v>
      </c>
      <c r="E31" s="40" t="s">
        <v>255</v>
      </c>
      <c r="F31" s="40" t="s">
        <v>45</v>
      </c>
      <c r="G31" s="40" t="s">
        <v>256</v>
      </c>
      <c r="H31" s="44" t="s">
        <v>257</v>
      </c>
      <c r="I31" s="45">
        <v>2.470558</v>
      </c>
      <c r="J31" s="41">
        <v>0</v>
      </c>
      <c r="K31" s="42">
        <v>2.470558</v>
      </c>
      <c r="L31" s="41">
        <v>3.6474609999999998</v>
      </c>
      <c r="M31" s="41">
        <v>0</v>
      </c>
      <c r="N31" s="46">
        <v>3.6474609999999998</v>
      </c>
      <c r="O31" s="45">
        <v>0</v>
      </c>
      <c r="P31" s="41">
        <v>0</v>
      </c>
      <c r="Q31" s="42">
        <v>0</v>
      </c>
      <c r="R31" s="41">
        <v>0</v>
      </c>
      <c r="S31" s="41">
        <v>0</v>
      </c>
      <c r="T31" s="46">
        <v>0</v>
      </c>
      <c r="U31" s="38" t="s">
        <v>29</v>
      </c>
      <c r="V31" s="39" t="s">
        <v>29</v>
      </c>
    </row>
    <row r="32" spans="1:22" ht="15" x14ac:dyDescent="0.2">
      <c r="A32" s="43" t="s">
        <v>9</v>
      </c>
      <c r="B32" s="40" t="s">
        <v>41</v>
      </c>
      <c r="C32" s="40" t="s">
        <v>39</v>
      </c>
      <c r="D32" s="40" t="s">
        <v>116</v>
      </c>
      <c r="E32" s="40" t="s">
        <v>117</v>
      </c>
      <c r="F32" s="40" t="s">
        <v>73</v>
      </c>
      <c r="G32" s="40" t="s">
        <v>73</v>
      </c>
      <c r="H32" s="44" t="s">
        <v>118</v>
      </c>
      <c r="I32" s="45">
        <v>0</v>
      </c>
      <c r="J32" s="41">
        <v>0</v>
      </c>
      <c r="K32" s="42">
        <v>0</v>
      </c>
      <c r="L32" s="41">
        <v>0</v>
      </c>
      <c r="M32" s="41">
        <v>0</v>
      </c>
      <c r="N32" s="46">
        <v>0</v>
      </c>
      <c r="O32" s="45">
        <v>0</v>
      </c>
      <c r="P32" s="41">
        <v>6.1672859999999998</v>
      </c>
      <c r="Q32" s="42">
        <v>6.1672859999999998</v>
      </c>
      <c r="R32" s="41">
        <v>0</v>
      </c>
      <c r="S32" s="41">
        <v>169.24757099999999</v>
      </c>
      <c r="T32" s="46">
        <v>169.24757099999999</v>
      </c>
      <c r="U32" s="38" t="s">
        <v>29</v>
      </c>
      <c r="V32" s="39" t="s">
        <v>29</v>
      </c>
    </row>
    <row r="33" spans="1:23" s="6" customFormat="1" ht="15" x14ac:dyDescent="0.2">
      <c r="A33" s="43" t="s">
        <v>9</v>
      </c>
      <c r="B33" s="40" t="s">
        <v>61</v>
      </c>
      <c r="C33" s="40" t="s">
        <v>39</v>
      </c>
      <c r="D33" s="40" t="s">
        <v>116</v>
      </c>
      <c r="E33" s="40" t="s">
        <v>117</v>
      </c>
      <c r="F33" s="40" t="s">
        <v>73</v>
      </c>
      <c r="G33" s="40" t="s">
        <v>73</v>
      </c>
      <c r="H33" s="44" t="s">
        <v>118</v>
      </c>
      <c r="I33" s="45">
        <v>0</v>
      </c>
      <c r="J33" s="41">
        <v>0</v>
      </c>
      <c r="K33" s="42">
        <v>0</v>
      </c>
      <c r="L33" s="41">
        <v>0</v>
      </c>
      <c r="M33" s="41">
        <v>0</v>
      </c>
      <c r="N33" s="46">
        <v>0</v>
      </c>
      <c r="O33" s="45">
        <v>0</v>
      </c>
      <c r="P33" s="41">
        <v>0</v>
      </c>
      <c r="Q33" s="42">
        <v>0</v>
      </c>
      <c r="R33" s="41">
        <v>28.560919999999999</v>
      </c>
      <c r="S33" s="41">
        <v>0</v>
      </c>
      <c r="T33" s="46">
        <v>28.560919999999999</v>
      </c>
      <c r="U33" s="38" t="s">
        <v>29</v>
      </c>
      <c r="V33" s="39" t="s">
        <v>29</v>
      </c>
      <c r="W33" s="1"/>
    </row>
    <row r="34" spans="1:23" ht="15" x14ac:dyDescent="0.2">
      <c r="A34" s="43" t="s">
        <v>9</v>
      </c>
      <c r="B34" s="40" t="s">
        <v>41</v>
      </c>
      <c r="C34" s="40" t="s">
        <v>39</v>
      </c>
      <c r="D34" s="40" t="s">
        <v>119</v>
      </c>
      <c r="E34" s="40" t="s">
        <v>121</v>
      </c>
      <c r="F34" s="40" t="s">
        <v>73</v>
      </c>
      <c r="G34" s="40" t="s">
        <v>73</v>
      </c>
      <c r="H34" s="44" t="s">
        <v>120</v>
      </c>
      <c r="I34" s="45">
        <v>89.860279000000006</v>
      </c>
      <c r="J34" s="41">
        <v>124.043308</v>
      </c>
      <c r="K34" s="42">
        <v>213.90358699999999</v>
      </c>
      <c r="L34" s="41">
        <v>465.50376</v>
      </c>
      <c r="M34" s="41">
        <v>606.36002800000006</v>
      </c>
      <c r="N34" s="46">
        <v>1071.8637880000001</v>
      </c>
      <c r="O34" s="45">
        <v>101.03764</v>
      </c>
      <c r="P34" s="41">
        <v>104.393824</v>
      </c>
      <c r="Q34" s="42">
        <v>205.43146400000001</v>
      </c>
      <c r="R34" s="41">
        <v>427.31922200000002</v>
      </c>
      <c r="S34" s="41">
        <v>459.234937</v>
      </c>
      <c r="T34" s="46">
        <v>886.55415800000003</v>
      </c>
      <c r="U34" s="27">
        <f>+((K34/Q34)-1)*100</f>
        <v>4.1240630013715807</v>
      </c>
      <c r="V34" s="33">
        <f>+((N34/T34)-1)*100</f>
        <v>20.902234604374858</v>
      </c>
    </row>
    <row r="35" spans="1:23" ht="15" x14ac:dyDescent="0.2">
      <c r="A35" s="43" t="s">
        <v>9</v>
      </c>
      <c r="B35" s="40" t="s">
        <v>41</v>
      </c>
      <c r="C35" s="40" t="s">
        <v>39</v>
      </c>
      <c r="D35" s="40" t="s">
        <v>245</v>
      </c>
      <c r="E35" s="40" t="s">
        <v>246</v>
      </c>
      <c r="F35" s="40" t="s">
        <v>56</v>
      </c>
      <c r="G35" s="40" t="s">
        <v>55</v>
      </c>
      <c r="H35" s="44" t="s">
        <v>247</v>
      </c>
      <c r="I35" s="45">
        <v>0</v>
      </c>
      <c r="J35" s="41">
        <v>0</v>
      </c>
      <c r="K35" s="42">
        <v>0</v>
      </c>
      <c r="L35" s="41">
        <v>0</v>
      </c>
      <c r="M35" s="41">
        <v>0</v>
      </c>
      <c r="N35" s="46">
        <v>0</v>
      </c>
      <c r="O35" s="45">
        <v>23.675999999999998</v>
      </c>
      <c r="P35" s="41">
        <v>0</v>
      </c>
      <c r="Q35" s="42">
        <v>23.675999999999998</v>
      </c>
      <c r="R35" s="41">
        <v>74.02</v>
      </c>
      <c r="S35" s="41">
        <v>0</v>
      </c>
      <c r="T35" s="46">
        <v>74.02</v>
      </c>
      <c r="U35" s="38" t="s">
        <v>29</v>
      </c>
      <c r="V35" s="39" t="s">
        <v>29</v>
      </c>
    </row>
    <row r="36" spans="1:23" ht="15" x14ac:dyDescent="0.2">
      <c r="A36" s="43" t="s">
        <v>9</v>
      </c>
      <c r="B36" s="40" t="s">
        <v>41</v>
      </c>
      <c r="C36" s="40" t="s">
        <v>39</v>
      </c>
      <c r="D36" s="40" t="s">
        <v>122</v>
      </c>
      <c r="E36" s="40" t="s">
        <v>239</v>
      </c>
      <c r="F36" s="40" t="s">
        <v>20</v>
      </c>
      <c r="G36" s="40" t="s">
        <v>123</v>
      </c>
      <c r="H36" s="44" t="s">
        <v>123</v>
      </c>
      <c r="I36" s="45">
        <v>119.72580000000001</v>
      </c>
      <c r="J36" s="41">
        <v>146.68279999999999</v>
      </c>
      <c r="K36" s="42">
        <v>266.40859999999998</v>
      </c>
      <c r="L36" s="41">
        <v>643.36149999999998</v>
      </c>
      <c r="M36" s="41">
        <v>924.94640000000004</v>
      </c>
      <c r="N36" s="46">
        <v>1568.3079</v>
      </c>
      <c r="O36" s="45">
        <v>119.0813</v>
      </c>
      <c r="P36" s="41">
        <v>84.525899999999993</v>
      </c>
      <c r="Q36" s="42">
        <v>203.60720000000001</v>
      </c>
      <c r="R36" s="41">
        <v>544.87480000000005</v>
      </c>
      <c r="S36" s="41">
        <v>671.17840000000001</v>
      </c>
      <c r="T36" s="46">
        <v>1216.0532000000001</v>
      </c>
      <c r="U36" s="27">
        <f>+((K36/Q36)-1)*100</f>
        <v>30.844390571649715</v>
      </c>
      <c r="V36" s="33">
        <f>+((N36/T36)-1)*100</f>
        <v>28.967046836437738</v>
      </c>
    </row>
    <row r="37" spans="1:23" ht="15" x14ac:dyDescent="0.2">
      <c r="A37" s="43" t="s">
        <v>9</v>
      </c>
      <c r="B37" s="40" t="s">
        <v>41</v>
      </c>
      <c r="C37" s="40" t="s">
        <v>39</v>
      </c>
      <c r="D37" s="40" t="s">
        <v>122</v>
      </c>
      <c r="E37" s="40" t="s">
        <v>124</v>
      </c>
      <c r="F37" s="40" t="s">
        <v>20</v>
      </c>
      <c r="G37" s="40" t="s">
        <v>92</v>
      </c>
      <c r="H37" s="44" t="s">
        <v>125</v>
      </c>
      <c r="I37" s="45">
        <v>0</v>
      </c>
      <c r="J37" s="41">
        <v>202.6455</v>
      </c>
      <c r="K37" s="42">
        <v>202.6455</v>
      </c>
      <c r="L37" s="41">
        <v>0</v>
      </c>
      <c r="M37" s="41">
        <v>990.16980000000001</v>
      </c>
      <c r="N37" s="46">
        <v>990.16980000000001</v>
      </c>
      <c r="O37" s="45">
        <v>58.830599999999997</v>
      </c>
      <c r="P37" s="41">
        <v>121.76949999999999</v>
      </c>
      <c r="Q37" s="42">
        <v>180.6001</v>
      </c>
      <c r="R37" s="41">
        <v>299.9581</v>
      </c>
      <c r="S37" s="41">
        <v>549.41480000000001</v>
      </c>
      <c r="T37" s="46">
        <v>849.37289999999996</v>
      </c>
      <c r="U37" s="27">
        <f>+((K37/Q37)-1)*100</f>
        <v>12.206748501246679</v>
      </c>
      <c r="V37" s="33">
        <f>+((N37/T37)-1)*100</f>
        <v>16.576570785340582</v>
      </c>
    </row>
    <row r="38" spans="1:23" ht="15" x14ac:dyDescent="0.2">
      <c r="A38" s="43" t="s">
        <v>9</v>
      </c>
      <c r="B38" s="40" t="s">
        <v>41</v>
      </c>
      <c r="C38" s="40" t="s">
        <v>39</v>
      </c>
      <c r="D38" s="40" t="s">
        <v>122</v>
      </c>
      <c r="E38" s="40" t="s">
        <v>126</v>
      </c>
      <c r="F38" s="40" t="s">
        <v>20</v>
      </c>
      <c r="G38" s="40" t="s">
        <v>92</v>
      </c>
      <c r="H38" s="44" t="s">
        <v>125</v>
      </c>
      <c r="I38" s="45">
        <v>0</v>
      </c>
      <c r="J38" s="41">
        <v>4.0480999999999998</v>
      </c>
      <c r="K38" s="42">
        <v>4.0480999999999998</v>
      </c>
      <c r="L38" s="41">
        <v>0</v>
      </c>
      <c r="M38" s="41">
        <v>32.992800000000003</v>
      </c>
      <c r="N38" s="46">
        <v>32.992800000000003</v>
      </c>
      <c r="O38" s="45">
        <v>1.1048</v>
      </c>
      <c r="P38" s="41">
        <v>2.3279000000000001</v>
      </c>
      <c r="Q38" s="42">
        <v>3.4327000000000001</v>
      </c>
      <c r="R38" s="41">
        <v>7.6712999999999996</v>
      </c>
      <c r="S38" s="41">
        <v>13.9323</v>
      </c>
      <c r="T38" s="46">
        <v>21.6036</v>
      </c>
      <c r="U38" s="27">
        <f>+((K38/Q38)-1)*100</f>
        <v>17.927578873772831</v>
      </c>
      <c r="V38" s="33">
        <f>+((N38/T38)-1)*100</f>
        <v>52.718991279231254</v>
      </c>
    </row>
    <row r="39" spans="1:23" ht="15" x14ac:dyDescent="0.2">
      <c r="A39" s="43" t="s">
        <v>9</v>
      </c>
      <c r="B39" s="40" t="s">
        <v>41</v>
      </c>
      <c r="C39" s="40" t="s">
        <v>42</v>
      </c>
      <c r="D39" s="40" t="s">
        <v>127</v>
      </c>
      <c r="E39" s="40" t="s">
        <v>128</v>
      </c>
      <c r="F39" s="40" t="s">
        <v>84</v>
      </c>
      <c r="G39" s="40" t="s">
        <v>84</v>
      </c>
      <c r="H39" s="44" t="s">
        <v>129</v>
      </c>
      <c r="I39" s="45">
        <v>16.8</v>
      </c>
      <c r="J39" s="41">
        <v>0</v>
      </c>
      <c r="K39" s="42">
        <v>16.8</v>
      </c>
      <c r="L39" s="41">
        <v>86.171999999999997</v>
      </c>
      <c r="M39" s="41">
        <v>0</v>
      </c>
      <c r="N39" s="46">
        <v>86.171999999999997</v>
      </c>
      <c r="O39" s="45">
        <v>6.9160000000000004</v>
      </c>
      <c r="P39" s="41">
        <v>0</v>
      </c>
      <c r="Q39" s="42">
        <v>6.9160000000000004</v>
      </c>
      <c r="R39" s="41">
        <v>83.047600000000003</v>
      </c>
      <c r="S39" s="41">
        <v>0</v>
      </c>
      <c r="T39" s="46">
        <v>83.047600000000003</v>
      </c>
      <c r="U39" s="38" t="s">
        <v>29</v>
      </c>
      <c r="V39" s="33">
        <f>+((N39/T39)-1)*100</f>
        <v>3.762179761967821</v>
      </c>
    </row>
    <row r="40" spans="1:23" ht="15" x14ac:dyDescent="0.2">
      <c r="A40" s="43" t="s">
        <v>9</v>
      </c>
      <c r="B40" s="40" t="s">
        <v>41</v>
      </c>
      <c r="C40" s="40" t="s">
        <v>42</v>
      </c>
      <c r="D40" s="40" t="s">
        <v>229</v>
      </c>
      <c r="E40" s="40" t="s">
        <v>230</v>
      </c>
      <c r="F40" s="40" t="s">
        <v>84</v>
      </c>
      <c r="G40" s="40" t="s">
        <v>84</v>
      </c>
      <c r="H40" s="44" t="s">
        <v>231</v>
      </c>
      <c r="I40" s="45">
        <v>16.505534999999998</v>
      </c>
      <c r="J40" s="41">
        <v>0</v>
      </c>
      <c r="K40" s="42">
        <v>16.505534999999998</v>
      </c>
      <c r="L40" s="41">
        <v>48.053251000000003</v>
      </c>
      <c r="M40" s="41">
        <v>0</v>
      </c>
      <c r="N40" s="46">
        <v>48.053251000000003</v>
      </c>
      <c r="O40" s="45">
        <v>0</v>
      </c>
      <c r="P40" s="41">
        <v>0</v>
      </c>
      <c r="Q40" s="42">
        <v>0</v>
      </c>
      <c r="R40" s="41">
        <v>0</v>
      </c>
      <c r="S40" s="41">
        <v>0</v>
      </c>
      <c r="T40" s="46">
        <v>0</v>
      </c>
      <c r="U40" s="38" t="s">
        <v>29</v>
      </c>
      <c r="V40" s="39" t="s">
        <v>29</v>
      </c>
    </row>
    <row r="41" spans="1:23" ht="15" x14ac:dyDescent="0.2">
      <c r="A41" s="43" t="s">
        <v>9</v>
      </c>
      <c r="B41" s="40" t="s">
        <v>41</v>
      </c>
      <c r="C41" s="40" t="s">
        <v>39</v>
      </c>
      <c r="D41" s="40" t="s">
        <v>223</v>
      </c>
      <c r="E41" s="40" t="s">
        <v>130</v>
      </c>
      <c r="F41" s="40" t="s">
        <v>96</v>
      </c>
      <c r="G41" s="40" t="s">
        <v>97</v>
      </c>
      <c r="H41" s="44" t="s">
        <v>97</v>
      </c>
      <c r="I41" s="45">
        <v>2526.4169999999999</v>
      </c>
      <c r="J41" s="41">
        <v>0</v>
      </c>
      <c r="K41" s="42">
        <v>2526.4169999999999</v>
      </c>
      <c r="L41" s="41">
        <v>12345.92987</v>
      </c>
      <c r="M41" s="41">
        <v>0</v>
      </c>
      <c r="N41" s="46">
        <v>12345.92987</v>
      </c>
      <c r="O41" s="45">
        <v>2851.9607999999998</v>
      </c>
      <c r="P41" s="41">
        <v>0</v>
      </c>
      <c r="Q41" s="42">
        <v>2851.9607999999998</v>
      </c>
      <c r="R41" s="41">
        <v>14051.21955</v>
      </c>
      <c r="S41" s="41">
        <v>0</v>
      </c>
      <c r="T41" s="46">
        <v>14051.21955</v>
      </c>
      <c r="U41" s="27">
        <f>+((K41/Q41)-1)*100</f>
        <v>-11.41473613522318</v>
      </c>
      <c r="V41" s="33">
        <f>+((N41/T41)-1)*100</f>
        <v>-12.136239661844872</v>
      </c>
    </row>
    <row r="42" spans="1:23" ht="15" x14ac:dyDescent="0.2">
      <c r="A42" s="43" t="s">
        <v>9</v>
      </c>
      <c r="B42" s="40" t="s">
        <v>41</v>
      </c>
      <c r="C42" s="40" t="s">
        <v>39</v>
      </c>
      <c r="D42" s="40" t="s">
        <v>211</v>
      </c>
      <c r="E42" s="40" t="s">
        <v>212</v>
      </c>
      <c r="F42" s="40" t="s">
        <v>45</v>
      </c>
      <c r="G42" s="40" t="s">
        <v>104</v>
      </c>
      <c r="H42" s="44" t="s">
        <v>178</v>
      </c>
      <c r="I42" s="45">
        <v>54.789479999999998</v>
      </c>
      <c r="J42" s="41">
        <v>46.107785999999997</v>
      </c>
      <c r="K42" s="42">
        <v>100.897266</v>
      </c>
      <c r="L42" s="41">
        <v>176.253275</v>
      </c>
      <c r="M42" s="41">
        <v>169.07692800000001</v>
      </c>
      <c r="N42" s="46">
        <v>345.33020299999998</v>
      </c>
      <c r="O42" s="45">
        <v>0</v>
      </c>
      <c r="P42" s="41">
        <v>0</v>
      </c>
      <c r="Q42" s="42">
        <v>0</v>
      </c>
      <c r="R42" s="41">
        <v>0</v>
      </c>
      <c r="S42" s="41">
        <v>0</v>
      </c>
      <c r="T42" s="46">
        <v>0</v>
      </c>
      <c r="U42" s="38" t="s">
        <v>29</v>
      </c>
      <c r="V42" s="39" t="s">
        <v>29</v>
      </c>
    </row>
    <row r="43" spans="1:23" ht="15" x14ac:dyDescent="0.2">
      <c r="A43" s="43" t="s">
        <v>9</v>
      </c>
      <c r="B43" s="40" t="s">
        <v>41</v>
      </c>
      <c r="C43" s="40" t="s">
        <v>42</v>
      </c>
      <c r="D43" s="40" t="s">
        <v>131</v>
      </c>
      <c r="E43" s="40" t="s">
        <v>132</v>
      </c>
      <c r="F43" s="40" t="s">
        <v>56</v>
      </c>
      <c r="G43" s="40" t="s">
        <v>133</v>
      </c>
      <c r="H43" s="44" t="s">
        <v>134</v>
      </c>
      <c r="I43" s="45">
        <v>10.116809999999999</v>
      </c>
      <c r="J43" s="41">
        <v>9.5149999999999998E-2</v>
      </c>
      <c r="K43" s="42">
        <v>10.211959999999999</v>
      </c>
      <c r="L43" s="41">
        <v>51.884357999999999</v>
      </c>
      <c r="M43" s="41">
        <v>0.76675000000000004</v>
      </c>
      <c r="N43" s="46">
        <v>52.651108000000001</v>
      </c>
      <c r="O43" s="45">
        <v>15.252549999999999</v>
      </c>
      <c r="P43" s="41">
        <v>1.839</v>
      </c>
      <c r="Q43" s="42">
        <v>17.091550000000002</v>
      </c>
      <c r="R43" s="41">
        <v>68.295647000000002</v>
      </c>
      <c r="S43" s="41">
        <v>4.2440829999999998</v>
      </c>
      <c r="T43" s="46">
        <v>72.539728999999994</v>
      </c>
      <c r="U43" s="27">
        <f>+((K43/Q43)-1)*100</f>
        <v>-40.251410784861527</v>
      </c>
      <c r="V43" s="33">
        <f>+((N43/T43)-1)*100</f>
        <v>-27.417556247004992</v>
      </c>
    </row>
    <row r="44" spans="1:23" ht="15" x14ac:dyDescent="0.2">
      <c r="A44" s="43" t="s">
        <v>9</v>
      </c>
      <c r="B44" s="40" t="s">
        <v>41</v>
      </c>
      <c r="C44" s="40" t="s">
        <v>39</v>
      </c>
      <c r="D44" s="40" t="s">
        <v>265</v>
      </c>
      <c r="E44" s="40" t="s">
        <v>266</v>
      </c>
      <c r="F44" s="40" t="s">
        <v>84</v>
      </c>
      <c r="G44" s="40" t="s">
        <v>217</v>
      </c>
      <c r="H44" s="44" t="s">
        <v>217</v>
      </c>
      <c r="I44" s="45">
        <v>0</v>
      </c>
      <c r="J44" s="41">
        <v>0</v>
      </c>
      <c r="K44" s="42">
        <v>0</v>
      </c>
      <c r="L44" s="41">
        <v>0</v>
      </c>
      <c r="M44" s="41">
        <v>0</v>
      </c>
      <c r="N44" s="46">
        <v>0</v>
      </c>
      <c r="O44" s="45">
        <v>0</v>
      </c>
      <c r="P44" s="41">
        <v>0</v>
      </c>
      <c r="Q44" s="42">
        <v>0</v>
      </c>
      <c r="R44" s="41">
        <v>4.2839999999999998</v>
      </c>
      <c r="S44" s="41">
        <v>0</v>
      </c>
      <c r="T44" s="46">
        <v>4.2839999999999998</v>
      </c>
      <c r="U44" s="38" t="s">
        <v>29</v>
      </c>
      <c r="V44" s="39" t="s">
        <v>29</v>
      </c>
    </row>
    <row r="45" spans="1:23" ht="15" x14ac:dyDescent="0.2">
      <c r="A45" s="43" t="s">
        <v>9</v>
      </c>
      <c r="B45" s="40" t="s">
        <v>61</v>
      </c>
      <c r="C45" s="40" t="s">
        <v>39</v>
      </c>
      <c r="D45" s="40" t="s">
        <v>265</v>
      </c>
      <c r="E45" s="40" t="s">
        <v>266</v>
      </c>
      <c r="F45" s="40" t="s">
        <v>84</v>
      </c>
      <c r="G45" s="40" t="s">
        <v>217</v>
      </c>
      <c r="H45" s="44" t="s">
        <v>217</v>
      </c>
      <c r="I45" s="45">
        <v>0</v>
      </c>
      <c r="J45" s="41">
        <v>0</v>
      </c>
      <c r="K45" s="42">
        <v>0</v>
      </c>
      <c r="L45" s="41">
        <v>0</v>
      </c>
      <c r="M45" s="41">
        <v>0</v>
      </c>
      <c r="N45" s="46">
        <v>0</v>
      </c>
      <c r="O45" s="45">
        <v>1.8225</v>
      </c>
      <c r="P45" s="41">
        <v>0</v>
      </c>
      <c r="Q45" s="42">
        <v>1.8225</v>
      </c>
      <c r="R45" s="41">
        <v>11.491899999999999</v>
      </c>
      <c r="S45" s="41">
        <v>0</v>
      </c>
      <c r="T45" s="46">
        <v>11.491899999999999</v>
      </c>
      <c r="U45" s="38" t="s">
        <v>29</v>
      </c>
      <c r="V45" s="39" t="s">
        <v>29</v>
      </c>
    </row>
    <row r="46" spans="1:23" ht="15" x14ac:dyDescent="0.2">
      <c r="A46" s="43" t="s">
        <v>9</v>
      </c>
      <c r="B46" s="40" t="s">
        <v>41</v>
      </c>
      <c r="C46" s="40" t="s">
        <v>39</v>
      </c>
      <c r="D46" s="40" t="s">
        <v>135</v>
      </c>
      <c r="E46" s="40" t="s">
        <v>136</v>
      </c>
      <c r="F46" s="40" t="s">
        <v>56</v>
      </c>
      <c r="G46" s="40" t="s">
        <v>137</v>
      </c>
      <c r="H46" s="44" t="s">
        <v>137</v>
      </c>
      <c r="I46" s="45">
        <v>0</v>
      </c>
      <c r="J46" s="41">
        <v>59.382136000000003</v>
      </c>
      <c r="K46" s="42">
        <v>59.382136000000003</v>
      </c>
      <c r="L46" s="41">
        <v>0</v>
      </c>
      <c r="M46" s="41">
        <v>273.61918300000002</v>
      </c>
      <c r="N46" s="46">
        <v>273.61918300000002</v>
      </c>
      <c r="O46" s="45">
        <v>4.4503069999999996</v>
      </c>
      <c r="P46" s="41">
        <v>42.333143</v>
      </c>
      <c r="Q46" s="42">
        <v>46.783448999999997</v>
      </c>
      <c r="R46" s="41">
        <v>4.4503069999999996</v>
      </c>
      <c r="S46" s="41">
        <v>248.28809000000001</v>
      </c>
      <c r="T46" s="46">
        <v>252.73839699999999</v>
      </c>
      <c r="U46" s="27">
        <f>+((K46/Q46)-1)*100</f>
        <v>26.929795193167582</v>
      </c>
      <c r="V46" s="33">
        <f>+((N46/T46)-1)*100</f>
        <v>8.2618178511277165</v>
      </c>
    </row>
    <row r="47" spans="1:23" ht="15" x14ac:dyDescent="0.2">
      <c r="A47" s="43" t="s">
        <v>9</v>
      </c>
      <c r="B47" s="40" t="s">
        <v>41</v>
      </c>
      <c r="C47" s="40" t="s">
        <v>39</v>
      </c>
      <c r="D47" s="40" t="s">
        <v>138</v>
      </c>
      <c r="E47" s="40" t="s">
        <v>139</v>
      </c>
      <c r="F47" s="40" t="s">
        <v>20</v>
      </c>
      <c r="G47" s="40" t="s">
        <v>140</v>
      </c>
      <c r="H47" s="44" t="s">
        <v>140</v>
      </c>
      <c r="I47" s="45">
        <v>17.242910999999999</v>
      </c>
      <c r="J47" s="41">
        <v>49.039752</v>
      </c>
      <c r="K47" s="42">
        <v>66.282662999999999</v>
      </c>
      <c r="L47" s="41">
        <v>87.745508000000001</v>
      </c>
      <c r="M47" s="41">
        <v>195.626769</v>
      </c>
      <c r="N47" s="46">
        <v>283.372277</v>
      </c>
      <c r="O47" s="45">
        <v>11.512724</v>
      </c>
      <c r="P47" s="41">
        <v>27.32902</v>
      </c>
      <c r="Q47" s="42">
        <v>38.841743999999998</v>
      </c>
      <c r="R47" s="41">
        <v>174.77759800000001</v>
      </c>
      <c r="S47" s="41">
        <v>216.336749</v>
      </c>
      <c r="T47" s="46">
        <v>391.11434700000001</v>
      </c>
      <c r="U47" s="27">
        <f>+((K47/Q47)-1)*100</f>
        <v>70.64800952295036</v>
      </c>
      <c r="V47" s="33">
        <f>+((N47/T47)-1)*100</f>
        <v>-27.547460436167537</v>
      </c>
    </row>
    <row r="48" spans="1:23" ht="15" x14ac:dyDescent="0.2">
      <c r="A48" s="43" t="s">
        <v>9</v>
      </c>
      <c r="B48" s="40" t="s">
        <v>61</v>
      </c>
      <c r="C48" s="40" t="s">
        <v>267</v>
      </c>
      <c r="D48" s="40" t="s">
        <v>268</v>
      </c>
      <c r="E48" s="40" t="s">
        <v>269</v>
      </c>
      <c r="F48" s="40" t="s">
        <v>56</v>
      </c>
      <c r="G48" s="40" t="s">
        <v>55</v>
      </c>
      <c r="H48" s="44" t="s">
        <v>247</v>
      </c>
      <c r="I48" s="45">
        <v>0</v>
      </c>
      <c r="J48" s="41">
        <v>0</v>
      </c>
      <c r="K48" s="42">
        <v>0</v>
      </c>
      <c r="L48" s="41">
        <v>0</v>
      </c>
      <c r="M48" s="41">
        <v>0</v>
      </c>
      <c r="N48" s="46">
        <v>0</v>
      </c>
      <c r="O48" s="45">
        <v>4.4927999999999999</v>
      </c>
      <c r="P48" s="41">
        <v>0</v>
      </c>
      <c r="Q48" s="42">
        <v>4.4927999999999999</v>
      </c>
      <c r="R48" s="41">
        <v>24.4452</v>
      </c>
      <c r="S48" s="41">
        <v>0</v>
      </c>
      <c r="T48" s="46">
        <v>24.4452</v>
      </c>
      <c r="U48" s="38" t="s">
        <v>29</v>
      </c>
      <c r="V48" s="39" t="s">
        <v>29</v>
      </c>
    </row>
    <row r="49" spans="1:22" ht="15" x14ac:dyDescent="0.2">
      <c r="A49" s="43" t="s">
        <v>9</v>
      </c>
      <c r="B49" s="40" t="s">
        <v>41</v>
      </c>
      <c r="C49" s="40" t="s">
        <v>42</v>
      </c>
      <c r="D49" s="40" t="s">
        <v>141</v>
      </c>
      <c r="E49" s="40" t="s">
        <v>142</v>
      </c>
      <c r="F49" s="40" t="s">
        <v>45</v>
      </c>
      <c r="G49" s="40" t="s">
        <v>143</v>
      </c>
      <c r="H49" s="44" t="s">
        <v>144</v>
      </c>
      <c r="I49" s="45">
        <v>0</v>
      </c>
      <c r="J49" s="41">
        <v>0</v>
      </c>
      <c r="K49" s="42">
        <v>0</v>
      </c>
      <c r="L49" s="41">
        <v>0</v>
      </c>
      <c r="M49" s="41">
        <v>0</v>
      </c>
      <c r="N49" s="46">
        <v>0</v>
      </c>
      <c r="O49" s="45">
        <v>0</v>
      </c>
      <c r="P49" s="41">
        <v>0</v>
      </c>
      <c r="Q49" s="42">
        <v>0</v>
      </c>
      <c r="R49" s="41">
        <v>346.9</v>
      </c>
      <c r="S49" s="41">
        <v>0</v>
      </c>
      <c r="T49" s="46">
        <v>346.9</v>
      </c>
      <c r="U49" s="38" t="s">
        <v>29</v>
      </c>
      <c r="V49" s="39" t="s">
        <v>29</v>
      </c>
    </row>
    <row r="50" spans="1:22" ht="15" x14ac:dyDescent="0.2">
      <c r="A50" s="43" t="s">
        <v>9</v>
      </c>
      <c r="B50" s="40" t="s">
        <v>61</v>
      </c>
      <c r="C50" s="40" t="s">
        <v>42</v>
      </c>
      <c r="D50" s="40" t="s">
        <v>141</v>
      </c>
      <c r="E50" s="40" t="s">
        <v>213</v>
      </c>
      <c r="F50" s="40" t="s">
        <v>20</v>
      </c>
      <c r="G50" s="40" t="s">
        <v>82</v>
      </c>
      <c r="H50" s="44" t="s">
        <v>214</v>
      </c>
      <c r="I50" s="45">
        <v>54.4</v>
      </c>
      <c r="J50" s="41">
        <v>0</v>
      </c>
      <c r="K50" s="42">
        <v>54.4</v>
      </c>
      <c r="L50" s="41">
        <v>230.9</v>
      </c>
      <c r="M50" s="41">
        <v>0</v>
      </c>
      <c r="N50" s="46">
        <v>230.9</v>
      </c>
      <c r="O50" s="45">
        <v>0</v>
      </c>
      <c r="P50" s="41">
        <v>0</v>
      </c>
      <c r="Q50" s="42">
        <v>0</v>
      </c>
      <c r="R50" s="41">
        <v>0</v>
      </c>
      <c r="S50" s="41">
        <v>0</v>
      </c>
      <c r="T50" s="46">
        <v>0</v>
      </c>
      <c r="U50" s="38" t="s">
        <v>29</v>
      </c>
      <c r="V50" s="39" t="s">
        <v>29</v>
      </c>
    </row>
    <row r="51" spans="1:22" ht="15" x14ac:dyDescent="0.2">
      <c r="A51" s="43" t="s">
        <v>9</v>
      </c>
      <c r="B51" s="40" t="s">
        <v>41</v>
      </c>
      <c r="C51" s="40" t="s">
        <v>39</v>
      </c>
      <c r="D51" s="40" t="s">
        <v>145</v>
      </c>
      <c r="E51" s="40" t="s">
        <v>146</v>
      </c>
      <c r="F51" s="40" t="s">
        <v>84</v>
      </c>
      <c r="G51" s="40" t="s">
        <v>147</v>
      </c>
      <c r="H51" s="44" t="s">
        <v>148</v>
      </c>
      <c r="I51" s="45">
        <v>84.399626999999995</v>
      </c>
      <c r="J51" s="41">
        <v>0</v>
      </c>
      <c r="K51" s="42">
        <v>84.399626999999995</v>
      </c>
      <c r="L51" s="41">
        <v>377.28642500000001</v>
      </c>
      <c r="M51" s="41">
        <v>0</v>
      </c>
      <c r="N51" s="46">
        <v>377.28642500000001</v>
      </c>
      <c r="O51" s="45">
        <v>73.855580000000003</v>
      </c>
      <c r="P51" s="41">
        <v>0</v>
      </c>
      <c r="Q51" s="42">
        <v>73.855580000000003</v>
      </c>
      <c r="R51" s="41">
        <v>468.57778000000002</v>
      </c>
      <c r="S51" s="41">
        <v>0</v>
      </c>
      <c r="T51" s="46">
        <v>468.57778000000002</v>
      </c>
      <c r="U51" s="27">
        <f>+((K51/Q51)-1)*100</f>
        <v>14.276574633900374</v>
      </c>
      <c r="V51" s="33">
        <f>+((N51/T51)-1)*100</f>
        <v>-19.482647043144041</v>
      </c>
    </row>
    <row r="52" spans="1:22" ht="15" x14ac:dyDescent="0.2">
      <c r="A52" s="43" t="s">
        <v>9</v>
      </c>
      <c r="B52" s="40" t="s">
        <v>41</v>
      </c>
      <c r="C52" s="40" t="s">
        <v>42</v>
      </c>
      <c r="D52" s="40" t="s">
        <v>232</v>
      </c>
      <c r="E52" s="40" t="s">
        <v>233</v>
      </c>
      <c r="F52" s="40" t="s">
        <v>84</v>
      </c>
      <c r="G52" s="40" t="s">
        <v>84</v>
      </c>
      <c r="H52" s="44" t="s">
        <v>234</v>
      </c>
      <c r="I52" s="45">
        <v>21.84</v>
      </c>
      <c r="J52" s="41">
        <v>0</v>
      </c>
      <c r="K52" s="42">
        <v>21.84</v>
      </c>
      <c r="L52" s="41">
        <v>34.380000000000003</v>
      </c>
      <c r="M52" s="41">
        <v>0</v>
      </c>
      <c r="N52" s="46">
        <v>34.380000000000003</v>
      </c>
      <c r="O52" s="45">
        <v>8.7210000000000001</v>
      </c>
      <c r="P52" s="41">
        <v>0</v>
      </c>
      <c r="Q52" s="42">
        <v>8.7210000000000001</v>
      </c>
      <c r="R52" s="41">
        <v>33.198</v>
      </c>
      <c r="S52" s="41">
        <v>0</v>
      </c>
      <c r="T52" s="46">
        <v>33.198</v>
      </c>
      <c r="U52" s="38" t="s">
        <v>29</v>
      </c>
      <c r="V52" s="33">
        <f>+((N52/T52)-1)*100</f>
        <v>3.5604554491234452</v>
      </c>
    </row>
    <row r="53" spans="1:22" ht="15" x14ac:dyDescent="0.2">
      <c r="A53" s="43" t="s">
        <v>9</v>
      </c>
      <c r="B53" s="40" t="s">
        <v>61</v>
      </c>
      <c r="C53" s="40" t="s">
        <v>39</v>
      </c>
      <c r="D53" s="40" t="s">
        <v>270</v>
      </c>
      <c r="E53" s="40" t="s">
        <v>271</v>
      </c>
      <c r="F53" s="40" t="s">
        <v>56</v>
      </c>
      <c r="G53" s="40" t="s">
        <v>55</v>
      </c>
      <c r="H53" s="44" t="s">
        <v>247</v>
      </c>
      <c r="I53" s="45">
        <v>0</v>
      </c>
      <c r="J53" s="41">
        <v>0</v>
      </c>
      <c r="K53" s="42">
        <v>0</v>
      </c>
      <c r="L53" s="41">
        <v>0</v>
      </c>
      <c r="M53" s="41">
        <v>0</v>
      </c>
      <c r="N53" s="46">
        <v>0</v>
      </c>
      <c r="O53" s="45">
        <v>6.0452000000000004</v>
      </c>
      <c r="P53" s="41">
        <v>0</v>
      </c>
      <c r="Q53" s="42">
        <v>6.0452000000000004</v>
      </c>
      <c r="R53" s="41">
        <v>24.351628000000002</v>
      </c>
      <c r="S53" s="41">
        <v>0</v>
      </c>
      <c r="T53" s="46">
        <v>24.351628000000002</v>
      </c>
      <c r="U53" s="38" t="s">
        <v>29</v>
      </c>
      <c r="V53" s="39" t="s">
        <v>29</v>
      </c>
    </row>
    <row r="54" spans="1:22" ht="15" x14ac:dyDescent="0.2">
      <c r="A54" s="43" t="s">
        <v>9</v>
      </c>
      <c r="B54" s="40" t="s">
        <v>61</v>
      </c>
      <c r="C54" s="40" t="s">
        <v>39</v>
      </c>
      <c r="D54" s="40" t="s">
        <v>270</v>
      </c>
      <c r="E54" s="40" t="s">
        <v>272</v>
      </c>
      <c r="F54" s="40" t="s">
        <v>56</v>
      </c>
      <c r="G54" s="40" t="s">
        <v>55</v>
      </c>
      <c r="H54" s="44" t="s">
        <v>247</v>
      </c>
      <c r="I54" s="45">
        <v>0</v>
      </c>
      <c r="J54" s="41">
        <v>0</v>
      </c>
      <c r="K54" s="42">
        <v>0</v>
      </c>
      <c r="L54" s="41">
        <v>0</v>
      </c>
      <c r="M54" s="41">
        <v>0</v>
      </c>
      <c r="N54" s="46">
        <v>0</v>
      </c>
      <c r="O54" s="45">
        <v>7.5655999999999999</v>
      </c>
      <c r="P54" s="41">
        <v>0</v>
      </c>
      <c r="Q54" s="42">
        <v>7.5655999999999999</v>
      </c>
      <c r="R54" s="41">
        <v>25.279800000000002</v>
      </c>
      <c r="S54" s="41">
        <v>0</v>
      </c>
      <c r="T54" s="46">
        <v>25.279800000000002</v>
      </c>
      <c r="U54" s="38" t="s">
        <v>29</v>
      </c>
      <c r="V54" s="39" t="s">
        <v>29</v>
      </c>
    </row>
    <row r="55" spans="1:22" ht="15" x14ac:dyDescent="0.2">
      <c r="A55" s="43" t="s">
        <v>9</v>
      </c>
      <c r="B55" s="40" t="s">
        <v>41</v>
      </c>
      <c r="C55" s="40" t="s">
        <v>42</v>
      </c>
      <c r="D55" s="40" t="s">
        <v>150</v>
      </c>
      <c r="E55" s="40" t="s">
        <v>151</v>
      </c>
      <c r="F55" s="40" t="s">
        <v>45</v>
      </c>
      <c r="G55" s="40" t="s">
        <v>46</v>
      </c>
      <c r="H55" s="44" t="s">
        <v>47</v>
      </c>
      <c r="I55" s="45">
        <v>0</v>
      </c>
      <c r="J55" s="41">
        <v>10.725431</v>
      </c>
      <c r="K55" s="42">
        <v>10.725431</v>
      </c>
      <c r="L55" s="41">
        <v>14.4838</v>
      </c>
      <c r="M55" s="41">
        <v>54.397829000000002</v>
      </c>
      <c r="N55" s="46">
        <v>68.881629000000004</v>
      </c>
      <c r="O55" s="45">
        <v>0</v>
      </c>
      <c r="P55" s="41">
        <v>6.2394400000000001</v>
      </c>
      <c r="Q55" s="42">
        <v>6.2394400000000001</v>
      </c>
      <c r="R55" s="41">
        <v>0</v>
      </c>
      <c r="S55" s="41">
        <v>43.304175000000001</v>
      </c>
      <c r="T55" s="46">
        <v>43.304175000000001</v>
      </c>
      <c r="U55" s="27">
        <f>+((K55/Q55)-1)*100</f>
        <v>71.897333735078789</v>
      </c>
      <c r="V55" s="33">
        <f>+((N55/T55)-1)*100</f>
        <v>59.064637532062434</v>
      </c>
    </row>
    <row r="56" spans="1:22" ht="15" x14ac:dyDescent="0.2">
      <c r="A56" s="43" t="s">
        <v>9</v>
      </c>
      <c r="B56" s="40" t="s">
        <v>61</v>
      </c>
      <c r="C56" s="40" t="s">
        <v>39</v>
      </c>
      <c r="D56" s="40" t="s">
        <v>152</v>
      </c>
      <c r="E56" s="40" t="s">
        <v>241</v>
      </c>
      <c r="F56" s="40" t="s">
        <v>21</v>
      </c>
      <c r="G56" s="40" t="s">
        <v>153</v>
      </c>
      <c r="H56" s="44" t="s">
        <v>154</v>
      </c>
      <c r="I56" s="45">
        <v>90.830916000000002</v>
      </c>
      <c r="J56" s="41">
        <v>0</v>
      </c>
      <c r="K56" s="42">
        <v>90.830916000000002</v>
      </c>
      <c r="L56" s="41">
        <v>694.74699999999996</v>
      </c>
      <c r="M56" s="41">
        <v>0</v>
      </c>
      <c r="N56" s="46">
        <v>694.74699999999996</v>
      </c>
      <c r="O56" s="45">
        <v>499.97999700000003</v>
      </c>
      <c r="P56" s="41">
        <v>0</v>
      </c>
      <c r="Q56" s="42">
        <v>499.97999700000003</v>
      </c>
      <c r="R56" s="41">
        <v>2892.5894069999999</v>
      </c>
      <c r="S56" s="41">
        <v>0</v>
      </c>
      <c r="T56" s="46">
        <v>2892.5894069999999</v>
      </c>
      <c r="U56" s="27">
        <f>+((K56/Q56)-1)*100</f>
        <v>-81.833090014599136</v>
      </c>
      <c r="V56" s="33">
        <f>+((N56/T56)-1)*100</f>
        <v>-75.981831423473793</v>
      </c>
    </row>
    <row r="57" spans="1:22" ht="15" x14ac:dyDescent="0.2">
      <c r="A57" s="43" t="s">
        <v>9</v>
      </c>
      <c r="B57" s="40" t="s">
        <v>61</v>
      </c>
      <c r="C57" s="40" t="s">
        <v>42</v>
      </c>
      <c r="D57" s="40" t="s">
        <v>155</v>
      </c>
      <c r="E57" s="40" t="s">
        <v>156</v>
      </c>
      <c r="F57" s="40" t="s">
        <v>56</v>
      </c>
      <c r="G57" s="40" t="s">
        <v>56</v>
      </c>
      <c r="H57" s="44" t="s">
        <v>157</v>
      </c>
      <c r="I57" s="45">
        <v>0</v>
      </c>
      <c r="J57" s="41">
        <v>0</v>
      </c>
      <c r="K57" s="42">
        <v>0</v>
      </c>
      <c r="L57" s="41">
        <v>0</v>
      </c>
      <c r="M57" s="41">
        <v>0</v>
      </c>
      <c r="N57" s="46">
        <v>0</v>
      </c>
      <c r="O57" s="45">
        <v>5.3999999999999999E-2</v>
      </c>
      <c r="P57" s="41">
        <v>0</v>
      </c>
      <c r="Q57" s="42">
        <v>5.3999999999999999E-2</v>
      </c>
      <c r="R57" s="41">
        <v>18.864000000000001</v>
      </c>
      <c r="S57" s="41">
        <v>0</v>
      </c>
      <c r="T57" s="46">
        <v>18.864000000000001</v>
      </c>
      <c r="U57" s="38" t="s">
        <v>29</v>
      </c>
      <c r="V57" s="39" t="s">
        <v>29</v>
      </c>
    </row>
    <row r="58" spans="1:22" ht="15" x14ac:dyDescent="0.2">
      <c r="A58" s="43" t="s">
        <v>9</v>
      </c>
      <c r="B58" s="40" t="s">
        <v>41</v>
      </c>
      <c r="C58" s="40" t="s">
        <v>42</v>
      </c>
      <c r="D58" s="40" t="s">
        <v>158</v>
      </c>
      <c r="E58" s="40" t="s">
        <v>248</v>
      </c>
      <c r="F58" s="40" t="s">
        <v>45</v>
      </c>
      <c r="G58" s="40" t="s">
        <v>160</v>
      </c>
      <c r="H58" s="44" t="s">
        <v>161</v>
      </c>
      <c r="I58" s="45">
        <v>131.421862</v>
      </c>
      <c r="J58" s="41">
        <v>2.6308549999999999</v>
      </c>
      <c r="K58" s="42">
        <v>134.052717</v>
      </c>
      <c r="L58" s="41">
        <v>367.949208</v>
      </c>
      <c r="M58" s="41">
        <v>7.8880670000000004</v>
      </c>
      <c r="N58" s="46">
        <v>375.83727499999998</v>
      </c>
      <c r="O58" s="45">
        <v>0</v>
      </c>
      <c r="P58" s="41">
        <v>0</v>
      </c>
      <c r="Q58" s="42">
        <v>0</v>
      </c>
      <c r="R58" s="41">
        <v>0</v>
      </c>
      <c r="S58" s="41">
        <v>0</v>
      </c>
      <c r="T58" s="46">
        <v>0</v>
      </c>
      <c r="U58" s="38" t="s">
        <v>29</v>
      </c>
      <c r="V58" s="39" t="s">
        <v>29</v>
      </c>
    </row>
    <row r="59" spans="1:22" ht="15" x14ac:dyDescent="0.2">
      <c r="A59" s="43" t="s">
        <v>9</v>
      </c>
      <c r="B59" s="40" t="s">
        <v>41</v>
      </c>
      <c r="C59" s="40" t="s">
        <v>42</v>
      </c>
      <c r="D59" s="40" t="s">
        <v>158</v>
      </c>
      <c r="E59" s="40" t="s">
        <v>159</v>
      </c>
      <c r="F59" s="40" t="s">
        <v>45</v>
      </c>
      <c r="G59" s="40" t="s">
        <v>160</v>
      </c>
      <c r="H59" s="44" t="s">
        <v>161</v>
      </c>
      <c r="I59" s="45">
        <v>0</v>
      </c>
      <c r="J59" s="41">
        <v>0</v>
      </c>
      <c r="K59" s="42">
        <v>0</v>
      </c>
      <c r="L59" s="41">
        <v>282.03160300000002</v>
      </c>
      <c r="M59" s="41">
        <v>9.7996800000000004</v>
      </c>
      <c r="N59" s="46">
        <v>291.83128299999998</v>
      </c>
      <c r="O59" s="45">
        <v>101.561813</v>
      </c>
      <c r="P59" s="41">
        <v>3.9373840000000002</v>
      </c>
      <c r="Q59" s="42">
        <v>105.499197</v>
      </c>
      <c r="R59" s="41">
        <v>405.72581600000001</v>
      </c>
      <c r="S59" s="41">
        <v>12.495321000000001</v>
      </c>
      <c r="T59" s="46">
        <v>418.221137</v>
      </c>
      <c r="U59" s="38" t="s">
        <v>29</v>
      </c>
      <c r="V59" s="33">
        <f>+((N59/T59)-1)*100</f>
        <v>-30.220819279155663</v>
      </c>
    </row>
    <row r="60" spans="1:22" ht="15" x14ac:dyDescent="0.2">
      <c r="A60" s="43" t="s">
        <v>9</v>
      </c>
      <c r="B60" s="40" t="s">
        <v>41</v>
      </c>
      <c r="C60" s="40" t="s">
        <v>39</v>
      </c>
      <c r="D60" s="40" t="s">
        <v>162</v>
      </c>
      <c r="E60" s="40" t="s">
        <v>163</v>
      </c>
      <c r="F60" s="40" t="s">
        <v>56</v>
      </c>
      <c r="G60" s="40" t="s">
        <v>55</v>
      </c>
      <c r="H60" s="44" t="s">
        <v>164</v>
      </c>
      <c r="I60" s="45">
        <v>65.370151000000007</v>
      </c>
      <c r="J60" s="41">
        <v>0</v>
      </c>
      <c r="K60" s="42">
        <v>65.370151000000007</v>
      </c>
      <c r="L60" s="41">
        <v>280.99373800000001</v>
      </c>
      <c r="M60" s="41">
        <v>0</v>
      </c>
      <c r="N60" s="46">
        <v>280.99373800000001</v>
      </c>
      <c r="O60" s="45">
        <v>117.440178</v>
      </c>
      <c r="P60" s="41">
        <v>0</v>
      </c>
      <c r="Q60" s="42">
        <v>117.440178</v>
      </c>
      <c r="R60" s="41">
        <v>407.686398</v>
      </c>
      <c r="S60" s="41">
        <v>0</v>
      </c>
      <c r="T60" s="46">
        <v>407.686398</v>
      </c>
      <c r="U60" s="27">
        <f>+((K60/Q60)-1)*100</f>
        <v>-44.337489849512998</v>
      </c>
      <c r="V60" s="33">
        <f>+((N60/T60)-1)*100</f>
        <v>-31.076008574610327</v>
      </c>
    </row>
    <row r="61" spans="1:22" ht="15" x14ac:dyDescent="0.2">
      <c r="A61" s="43" t="s">
        <v>9</v>
      </c>
      <c r="B61" s="40" t="s">
        <v>41</v>
      </c>
      <c r="C61" s="40" t="s">
        <v>42</v>
      </c>
      <c r="D61" s="40" t="s">
        <v>224</v>
      </c>
      <c r="E61" s="40" t="s">
        <v>225</v>
      </c>
      <c r="F61" s="40" t="s">
        <v>84</v>
      </c>
      <c r="G61" s="40" t="s">
        <v>217</v>
      </c>
      <c r="H61" s="44" t="s">
        <v>226</v>
      </c>
      <c r="I61" s="45">
        <v>1E-4</v>
      </c>
      <c r="J61" s="41">
        <v>0</v>
      </c>
      <c r="K61" s="42">
        <v>1E-4</v>
      </c>
      <c r="L61" s="41">
        <v>8.9999999999999998E-4</v>
      </c>
      <c r="M61" s="41">
        <v>0</v>
      </c>
      <c r="N61" s="46">
        <v>8.9999999999999998E-4</v>
      </c>
      <c r="O61" s="45">
        <v>0</v>
      </c>
      <c r="P61" s="41">
        <v>0</v>
      </c>
      <c r="Q61" s="42">
        <v>0</v>
      </c>
      <c r="R61" s="41">
        <v>0</v>
      </c>
      <c r="S61" s="41">
        <v>0</v>
      </c>
      <c r="T61" s="46">
        <v>0</v>
      </c>
      <c r="U61" s="38" t="s">
        <v>29</v>
      </c>
      <c r="V61" s="39" t="s">
        <v>29</v>
      </c>
    </row>
    <row r="62" spans="1:22" ht="15" x14ac:dyDescent="0.2">
      <c r="A62" s="43" t="s">
        <v>9</v>
      </c>
      <c r="B62" s="40" t="s">
        <v>41</v>
      </c>
      <c r="C62" s="40" t="s">
        <v>39</v>
      </c>
      <c r="D62" s="40" t="s">
        <v>206</v>
      </c>
      <c r="E62" s="40" t="s">
        <v>149</v>
      </c>
      <c r="F62" s="40" t="s">
        <v>45</v>
      </c>
      <c r="G62" s="40" t="s">
        <v>66</v>
      </c>
      <c r="H62" s="44" t="s">
        <v>208</v>
      </c>
      <c r="I62" s="45">
        <v>243.42187000000001</v>
      </c>
      <c r="J62" s="41">
        <v>83.471526999999995</v>
      </c>
      <c r="K62" s="42">
        <v>326.89339699999999</v>
      </c>
      <c r="L62" s="41">
        <v>859.33114999999998</v>
      </c>
      <c r="M62" s="41">
        <v>338.60686199999998</v>
      </c>
      <c r="N62" s="46">
        <v>1197.9380120000001</v>
      </c>
      <c r="O62" s="45">
        <v>111.674454</v>
      </c>
      <c r="P62" s="41">
        <v>58.898556999999997</v>
      </c>
      <c r="Q62" s="42">
        <v>170.57301100000001</v>
      </c>
      <c r="R62" s="41">
        <v>513.93131000000005</v>
      </c>
      <c r="S62" s="41">
        <v>277.14637900000002</v>
      </c>
      <c r="T62" s="46">
        <v>791.07768899999996</v>
      </c>
      <c r="U62" s="27">
        <f>+((K62/Q62)-1)*100</f>
        <v>91.644267216458971</v>
      </c>
      <c r="V62" s="33">
        <f>+((N62/T62)-1)*100</f>
        <v>51.431146227156475</v>
      </c>
    </row>
    <row r="63" spans="1:22" ht="15" x14ac:dyDescent="0.2">
      <c r="A63" s="43" t="s">
        <v>9</v>
      </c>
      <c r="B63" s="40" t="s">
        <v>41</v>
      </c>
      <c r="C63" s="40" t="s">
        <v>39</v>
      </c>
      <c r="D63" s="40" t="s">
        <v>207</v>
      </c>
      <c r="E63" s="40" t="s">
        <v>91</v>
      </c>
      <c r="F63" s="40" t="s">
        <v>20</v>
      </c>
      <c r="G63" s="40" t="s">
        <v>92</v>
      </c>
      <c r="H63" s="44" t="s">
        <v>93</v>
      </c>
      <c r="I63" s="45">
        <v>20.565280000000001</v>
      </c>
      <c r="J63" s="41">
        <v>6.9004399999999997</v>
      </c>
      <c r="K63" s="42">
        <v>27.465720000000001</v>
      </c>
      <c r="L63" s="41">
        <v>100.53943700000001</v>
      </c>
      <c r="M63" s="41">
        <v>43.163837000000001</v>
      </c>
      <c r="N63" s="46">
        <v>143.70327399999999</v>
      </c>
      <c r="O63" s="45">
        <v>0</v>
      </c>
      <c r="P63" s="41">
        <v>0</v>
      </c>
      <c r="Q63" s="42">
        <v>0</v>
      </c>
      <c r="R63" s="41">
        <v>35.360393000000002</v>
      </c>
      <c r="S63" s="41">
        <v>42.447315000000003</v>
      </c>
      <c r="T63" s="46">
        <v>77.807709000000003</v>
      </c>
      <c r="U63" s="38" t="s">
        <v>29</v>
      </c>
      <c r="V63" s="33">
        <f>+((N63/T63)-1)*100</f>
        <v>84.690277926059991</v>
      </c>
    </row>
    <row r="64" spans="1:22" ht="15" x14ac:dyDescent="0.2">
      <c r="A64" s="43" t="s">
        <v>9</v>
      </c>
      <c r="B64" s="40" t="s">
        <v>41</v>
      </c>
      <c r="C64" s="40" t="s">
        <v>39</v>
      </c>
      <c r="D64" s="40" t="s">
        <v>249</v>
      </c>
      <c r="E64" s="40" t="s">
        <v>250</v>
      </c>
      <c r="F64" s="40" t="s">
        <v>84</v>
      </c>
      <c r="G64" s="40" t="s">
        <v>84</v>
      </c>
      <c r="H64" s="44" t="s">
        <v>234</v>
      </c>
      <c r="I64" s="45">
        <v>0</v>
      </c>
      <c r="J64" s="41">
        <v>0</v>
      </c>
      <c r="K64" s="42">
        <v>0</v>
      </c>
      <c r="L64" s="41">
        <v>0</v>
      </c>
      <c r="M64" s="41">
        <v>0</v>
      </c>
      <c r="N64" s="46">
        <v>0</v>
      </c>
      <c r="O64" s="45">
        <v>7.7140000000000004</v>
      </c>
      <c r="P64" s="41">
        <v>0</v>
      </c>
      <c r="Q64" s="42">
        <v>7.7140000000000004</v>
      </c>
      <c r="R64" s="41">
        <v>18.154</v>
      </c>
      <c r="S64" s="41">
        <v>0</v>
      </c>
      <c r="T64" s="46">
        <v>18.154</v>
      </c>
      <c r="U64" s="38" t="s">
        <v>29</v>
      </c>
      <c r="V64" s="39" t="s">
        <v>29</v>
      </c>
    </row>
    <row r="65" spans="1:22" ht="15" x14ac:dyDescent="0.2">
      <c r="A65" s="43" t="s">
        <v>9</v>
      </c>
      <c r="B65" s="40" t="s">
        <v>41</v>
      </c>
      <c r="C65" s="40" t="s">
        <v>39</v>
      </c>
      <c r="D65" s="40" t="s">
        <v>210</v>
      </c>
      <c r="E65" s="40" t="s">
        <v>165</v>
      </c>
      <c r="F65" s="40" t="s">
        <v>73</v>
      </c>
      <c r="G65" s="40" t="s">
        <v>73</v>
      </c>
      <c r="H65" s="44" t="s">
        <v>120</v>
      </c>
      <c r="I65" s="45">
        <v>257.310946</v>
      </c>
      <c r="J65" s="41">
        <v>50.923414000000001</v>
      </c>
      <c r="K65" s="42">
        <v>308.23435999999998</v>
      </c>
      <c r="L65" s="41">
        <v>1185.956406</v>
      </c>
      <c r="M65" s="41">
        <v>271.59609</v>
      </c>
      <c r="N65" s="46">
        <v>1457.552496</v>
      </c>
      <c r="O65" s="45">
        <v>231.07079999999999</v>
      </c>
      <c r="P65" s="41">
        <v>42.389819000000003</v>
      </c>
      <c r="Q65" s="42">
        <v>273.46061900000001</v>
      </c>
      <c r="R65" s="41">
        <v>612.06868599999996</v>
      </c>
      <c r="S65" s="41">
        <v>133.51180299999999</v>
      </c>
      <c r="T65" s="46">
        <v>745.58048899999994</v>
      </c>
      <c r="U65" s="27">
        <f>+((K65/Q65)-1)*100</f>
        <v>12.716178705058789</v>
      </c>
      <c r="V65" s="33">
        <f>+((N65/T65)-1)*100</f>
        <v>95.492306666302824</v>
      </c>
    </row>
    <row r="66" spans="1:22" ht="15" x14ac:dyDescent="0.2">
      <c r="A66" s="43" t="s">
        <v>9</v>
      </c>
      <c r="B66" s="40" t="s">
        <v>41</v>
      </c>
      <c r="C66" s="40" t="s">
        <v>39</v>
      </c>
      <c r="D66" s="40" t="s">
        <v>215</v>
      </c>
      <c r="E66" s="40" t="s">
        <v>216</v>
      </c>
      <c r="F66" s="40" t="s">
        <v>84</v>
      </c>
      <c r="G66" s="40" t="s">
        <v>217</v>
      </c>
      <c r="H66" s="44" t="s">
        <v>218</v>
      </c>
      <c r="I66" s="45">
        <v>7.8078000000000003</v>
      </c>
      <c r="J66" s="41">
        <v>0</v>
      </c>
      <c r="K66" s="42">
        <v>7.8078000000000003</v>
      </c>
      <c r="L66" s="41">
        <v>19.557241999999999</v>
      </c>
      <c r="M66" s="41">
        <v>0</v>
      </c>
      <c r="N66" s="46">
        <v>19.557241999999999</v>
      </c>
      <c r="O66" s="45">
        <v>0</v>
      </c>
      <c r="P66" s="41">
        <v>0</v>
      </c>
      <c r="Q66" s="42">
        <v>0</v>
      </c>
      <c r="R66" s="41">
        <v>0</v>
      </c>
      <c r="S66" s="41">
        <v>0</v>
      </c>
      <c r="T66" s="46">
        <v>0</v>
      </c>
      <c r="U66" s="38" t="s">
        <v>29</v>
      </c>
      <c r="V66" s="39" t="s">
        <v>29</v>
      </c>
    </row>
    <row r="67" spans="1:22" ht="15" x14ac:dyDescent="0.2">
      <c r="A67" s="43" t="s">
        <v>9</v>
      </c>
      <c r="B67" s="40" t="s">
        <v>41</v>
      </c>
      <c r="C67" s="40" t="s">
        <v>39</v>
      </c>
      <c r="D67" s="40" t="s">
        <v>251</v>
      </c>
      <c r="E67" s="40" t="s">
        <v>252</v>
      </c>
      <c r="F67" s="40" t="s">
        <v>84</v>
      </c>
      <c r="G67" s="40" t="s">
        <v>217</v>
      </c>
      <c r="H67" s="44" t="s">
        <v>218</v>
      </c>
      <c r="I67" s="45">
        <v>2.5</v>
      </c>
      <c r="J67" s="41">
        <v>0</v>
      </c>
      <c r="K67" s="42">
        <v>2.5</v>
      </c>
      <c r="L67" s="41">
        <v>70.5</v>
      </c>
      <c r="M67" s="41">
        <v>0</v>
      </c>
      <c r="N67" s="46">
        <v>70.5</v>
      </c>
      <c r="O67" s="45">
        <v>0</v>
      </c>
      <c r="P67" s="41">
        <v>0</v>
      </c>
      <c r="Q67" s="42">
        <v>0</v>
      </c>
      <c r="R67" s="41">
        <v>0</v>
      </c>
      <c r="S67" s="41">
        <v>0</v>
      </c>
      <c r="T67" s="46">
        <v>0</v>
      </c>
      <c r="U67" s="38" t="s">
        <v>29</v>
      </c>
      <c r="V67" s="39" t="s">
        <v>29</v>
      </c>
    </row>
    <row r="68" spans="1:22" ht="15" x14ac:dyDescent="0.2">
      <c r="A68" s="43" t="s">
        <v>9</v>
      </c>
      <c r="B68" s="40" t="s">
        <v>41</v>
      </c>
      <c r="C68" s="40" t="s">
        <v>42</v>
      </c>
      <c r="D68" s="40" t="s">
        <v>169</v>
      </c>
      <c r="E68" s="40" t="s">
        <v>170</v>
      </c>
      <c r="F68" s="40" t="s">
        <v>84</v>
      </c>
      <c r="G68" s="40" t="s">
        <v>84</v>
      </c>
      <c r="H68" s="44" t="s">
        <v>129</v>
      </c>
      <c r="I68" s="45">
        <v>25.256</v>
      </c>
      <c r="J68" s="41">
        <v>0</v>
      </c>
      <c r="K68" s="42">
        <v>25.256</v>
      </c>
      <c r="L68" s="41">
        <v>103.0324</v>
      </c>
      <c r="M68" s="41">
        <v>0</v>
      </c>
      <c r="N68" s="46">
        <v>103.0324</v>
      </c>
      <c r="O68" s="45">
        <v>16.239999999999998</v>
      </c>
      <c r="P68" s="41">
        <v>0</v>
      </c>
      <c r="Q68" s="42">
        <v>16.239999999999998</v>
      </c>
      <c r="R68" s="41">
        <v>78.095600000000005</v>
      </c>
      <c r="S68" s="41">
        <v>0</v>
      </c>
      <c r="T68" s="46">
        <v>78.095600000000005</v>
      </c>
      <c r="U68" s="27">
        <f t="shared" ref="U68:U73" si="2">+((K68/Q68)-1)*100</f>
        <v>55.517241379310356</v>
      </c>
      <c r="V68" s="33">
        <f>+((N68/T68)-1)*100</f>
        <v>31.931120319198513</v>
      </c>
    </row>
    <row r="69" spans="1:22" ht="15" x14ac:dyDescent="0.2">
      <c r="A69" s="43" t="s">
        <v>9</v>
      </c>
      <c r="B69" s="40" t="s">
        <v>41</v>
      </c>
      <c r="C69" s="40" t="s">
        <v>42</v>
      </c>
      <c r="D69" s="40" t="s">
        <v>202</v>
      </c>
      <c r="E69" s="40" t="s">
        <v>178</v>
      </c>
      <c r="F69" s="40" t="s">
        <v>45</v>
      </c>
      <c r="G69" s="40" t="s">
        <v>104</v>
      </c>
      <c r="H69" s="44" t="s">
        <v>178</v>
      </c>
      <c r="I69" s="45">
        <v>55.590719999999997</v>
      </c>
      <c r="J69" s="41">
        <v>0</v>
      </c>
      <c r="K69" s="42">
        <v>55.590719999999997</v>
      </c>
      <c r="L69" s="41">
        <v>273.79566</v>
      </c>
      <c r="M69" s="41">
        <v>0</v>
      </c>
      <c r="N69" s="46">
        <v>273.79566</v>
      </c>
      <c r="O69" s="45">
        <v>34.173349000000002</v>
      </c>
      <c r="P69" s="41">
        <v>0</v>
      </c>
      <c r="Q69" s="42">
        <v>34.173349000000002</v>
      </c>
      <c r="R69" s="41">
        <v>69.522728999999998</v>
      </c>
      <c r="S69" s="41">
        <v>0</v>
      </c>
      <c r="T69" s="46">
        <v>69.522728999999998</v>
      </c>
      <c r="U69" s="27">
        <f t="shared" si="2"/>
        <v>62.672730729434775</v>
      </c>
      <c r="V69" s="39" t="s">
        <v>29</v>
      </c>
    </row>
    <row r="70" spans="1:22" ht="15" x14ac:dyDescent="0.2">
      <c r="A70" s="43" t="s">
        <v>9</v>
      </c>
      <c r="B70" s="40" t="s">
        <v>41</v>
      </c>
      <c r="C70" s="40" t="s">
        <v>39</v>
      </c>
      <c r="D70" s="40" t="s">
        <v>171</v>
      </c>
      <c r="E70" s="40" t="s">
        <v>172</v>
      </c>
      <c r="F70" s="40" t="s">
        <v>62</v>
      </c>
      <c r="G70" s="40" t="s">
        <v>63</v>
      </c>
      <c r="H70" s="44" t="s">
        <v>70</v>
      </c>
      <c r="I70" s="45">
        <v>194.35981899999999</v>
      </c>
      <c r="J70" s="41">
        <v>10.813961000000001</v>
      </c>
      <c r="K70" s="42">
        <v>205.17377999999999</v>
      </c>
      <c r="L70" s="41">
        <v>853.75919099999999</v>
      </c>
      <c r="M70" s="41">
        <v>57.719006999999998</v>
      </c>
      <c r="N70" s="46">
        <v>911.47819900000002</v>
      </c>
      <c r="O70" s="45">
        <v>132.992493</v>
      </c>
      <c r="P70" s="41">
        <v>13.599588000000001</v>
      </c>
      <c r="Q70" s="42">
        <v>146.59208100000001</v>
      </c>
      <c r="R70" s="41">
        <v>695.81349899999998</v>
      </c>
      <c r="S70" s="41">
        <v>64.937344999999993</v>
      </c>
      <c r="T70" s="46">
        <v>760.75084400000003</v>
      </c>
      <c r="U70" s="27">
        <f t="shared" si="2"/>
        <v>39.962389919275367</v>
      </c>
      <c r="V70" s="33">
        <f t="shared" ref="V70:V75" si="3">+((N70/T70)-1)*100</f>
        <v>19.812972432272446</v>
      </c>
    </row>
    <row r="71" spans="1:22" ht="15" x14ac:dyDescent="0.2">
      <c r="A71" s="43" t="s">
        <v>9</v>
      </c>
      <c r="B71" s="40" t="s">
        <v>41</v>
      </c>
      <c r="C71" s="40" t="s">
        <v>39</v>
      </c>
      <c r="D71" s="40" t="s">
        <v>173</v>
      </c>
      <c r="E71" s="40" t="s">
        <v>174</v>
      </c>
      <c r="F71" s="40" t="s">
        <v>56</v>
      </c>
      <c r="G71" s="40" t="s">
        <v>56</v>
      </c>
      <c r="H71" s="44" t="s">
        <v>175</v>
      </c>
      <c r="I71" s="45">
        <v>16624.81164</v>
      </c>
      <c r="J71" s="41">
        <v>0</v>
      </c>
      <c r="K71" s="42">
        <v>16624.81164</v>
      </c>
      <c r="L71" s="41">
        <v>82502.367993000007</v>
      </c>
      <c r="M71" s="41">
        <v>0</v>
      </c>
      <c r="N71" s="46">
        <v>82502.367993000007</v>
      </c>
      <c r="O71" s="45">
        <v>20443.358067000001</v>
      </c>
      <c r="P71" s="41">
        <v>0</v>
      </c>
      <c r="Q71" s="42">
        <v>20443.358067000001</v>
      </c>
      <c r="R71" s="41">
        <v>86904.617136999994</v>
      </c>
      <c r="S71" s="41">
        <v>0</v>
      </c>
      <c r="T71" s="46">
        <v>86904.617136999994</v>
      </c>
      <c r="U71" s="27">
        <f t="shared" si="2"/>
        <v>-18.678665288184526</v>
      </c>
      <c r="V71" s="33">
        <f t="shared" si="3"/>
        <v>-5.0656101931386477</v>
      </c>
    </row>
    <row r="72" spans="1:22" ht="15" x14ac:dyDescent="0.2">
      <c r="A72" s="43" t="s">
        <v>9</v>
      </c>
      <c r="B72" s="40" t="s">
        <v>61</v>
      </c>
      <c r="C72" s="40" t="s">
        <v>39</v>
      </c>
      <c r="D72" s="40" t="s">
        <v>173</v>
      </c>
      <c r="E72" s="40" t="s">
        <v>174</v>
      </c>
      <c r="F72" s="40" t="s">
        <v>56</v>
      </c>
      <c r="G72" s="40" t="s">
        <v>56</v>
      </c>
      <c r="H72" s="44" t="s">
        <v>175</v>
      </c>
      <c r="I72" s="45">
        <v>3959.6039999999998</v>
      </c>
      <c r="J72" s="41">
        <v>0</v>
      </c>
      <c r="K72" s="42">
        <v>3959.6039999999998</v>
      </c>
      <c r="L72" s="41">
        <v>15940.4058</v>
      </c>
      <c r="M72" s="41">
        <v>0</v>
      </c>
      <c r="N72" s="46">
        <v>15940.4058</v>
      </c>
      <c r="O72" s="45">
        <v>4812.5186999999996</v>
      </c>
      <c r="P72" s="41">
        <v>0</v>
      </c>
      <c r="Q72" s="42">
        <v>4812.5186999999996</v>
      </c>
      <c r="R72" s="41">
        <v>26006.399099999999</v>
      </c>
      <c r="S72" s="41">
        <v>0</v>
      </c>
      <c r="T72" s="46">
        <v>26006.399099999999</v>
      </c>
      <c r="U72" s="27">
        <f t="shared" si="2"/>
        <v>-17.722833991273635</v>
      </c>
      <c r="V72" s="33">
        <f t="shared" si="3"/>
        <v>-38.705832596408932</v>
      </c>
    </row>
    <row r="73" spans="1:22" ht="15" x14ac:dyDescent="0.2">
      <c r="A73" s="43" t="s">
        <v>9</v>
      </c>
      <c r="B73" s="40" t="s">
        <v>41</v>
      </c>
      <c r="C73" s="40" t="s">
        <v>39</v>
      </c>
      <c r="D73" s="40" t="s">
        <v>176</v>
      </c>
      <c r="E73" s="40" t="s">
        <v>177</v>
      </c>
      <c r="F73" s="40" t="s">
        <v>20</v>
      </c>
      <c r="G73" s="40" t="s">
        <v>100</v>
      </c>
      <c r="H73" s="44" t="s">
        <v>101</v>
      </c>
      <c r="I73" s="45">
        <v>200.14213699999999</v>
      </c>
      <c r="J73" s="41">
        <v>52.078538000000002</v>
      </c>
      <c r="K73" s="42">
        <v>252.220675</v>
      </c>
      <c r="L73" s="41">
        <v>1433.7038930000001</v>
      </c>
      <c r="M73" s="41">
        <v>323.04061899999999</v>
      </c>
      <c r="N73" s="46">
        <v>1756.744512</v>
      </c>
      <c r="O73" s="45">
        <v>292.53342300000003</v>
      </c>
      <c r="P73" s="41">
        <v>83.642107999999993</v>
      </c>
      <c r="Q73" s="42">
        <v>376.17553099999998</v>
      </c>
      <c r="R73" s="41">
        <v>1890.072077</v>
      </c>
      <c r="S73" s="41">
        <v>354.59624000000002</v>
      </c>
      <c r="T73" s="46">
        <v>2244.6683170000001</v>
      </c>
      <c r="U73" s="27">
        <f t="shared" si="2"/>
        <v>-32.951334094082796</v>
      </c>
      <c r="V73" s="33">
        <f t="shared" si="3"/>
        <v>-21.737011268199769</v>
      </c>
    </row>
    <row r="74" spans="1:22" ht="15" x14ac:dyDescent="0.2">
      <c r="A74" s="43" t="s">
        <v>9</v>
      </c>
      <c r="B74" s="40" t="s">
        <v>41</v>
      </c>
      <c r="C74" s="40" t="s">
        <v>39</v>
      </c>
      <c r="D74" s="40" t="s">
        <v>179</v>
      </c>
      <c r="E74" s="40" t="s">
        <v>180</v>
      </c>
      <c r="F74" s="40" t="s">
        <v>73</v>
      </c>
      <c r="G74" s="40" t="s">
        <v>73</v>
      </c>
      <c r="H74" s="44" t="s">
        <v>118</v>
      </c>
      <c r="I74" s="45">
        <v>1596.1289999999999</v>
      </c>
      <c r="J74" s="41">
        <v>0</v>
      </c>
      <c r="K74" s="42">
        <v>1596.1289999999999</v>
      </c>
      <c r="L74" s="41">
        <v>7716.3128999999999</v>
      </c>
      <c r="M74" s="41">
        <v>0</v>
      </c>
      <c r="N74" s="46">
        <v>7716.3128999999999</v>
      </c>
      <c r="O74" s="45">
        <v>0</v>
      </c>
      <c r="P74" s="41">
        <v>0</v>
      </c>
      <c r="Q74" s="42">
        <v>0</v>
      </c>
      <c r="R74" s="41">
        <v>4620.0046300000004</v>
      </c>
      <c r="S74" s="41">
        <v>0</v>
      </c>
      <c r="T74" s="46">
        <v>4620.0046300000004</v>
      </c>
      <c r="U74" s="38" t="s">
        <v>29</v>
      </c>
      <c r="V74" s="33">
        <f t="shared" si="3"/>
        <v>67.019592359153094</v>
      </c>
    </row>
    <row r="75" spans="1:22" ht="15" x14ac:dyDescent="0.2">
      <c r="A75" s="43" t="s">
        <v>9</v>
      </c>
      <c r="B75" s="40" t="s">
        <v>41</v>
      </c>
      <c r="C75" s="40" t="s">
        <v>39</v>
      </c>
      <c r="D75" s="40" t="s">
        <v>179</v>
      </c>
      <c r="E75" s="40" t="s">
        <v>181</v>
      </c>
      <c r="F75" s="40" t="s">
        <v>73</v>
      </c>
      <c r="G75" s="40" t="s">
        <v>73</v>
      </c>
      <c r="H75" s="44" t="s">
        <v>182</v>
      </c>
      <c r="I75" s="45">
        <v>0</v>
      </c>
      <c r="J75" s="41">
        <v>38.8202</v>
      </c>
      <c r="K75" s="42">
        <v>38.8202</v>
      </c>
      <c r="L75" s="41">
        <v>0</v>
      </c>
      <c r="M75" s="41">
        <v>313.13290000000001</v>
      </c>
      <c r="N75" s="46">
        <v>313.13290000000001</v>
      </c>
      <c r="O75" s="45">
        <v>0</v>
      </c>
      <c r="P75" s="41">
        <v>375.5403</v>
      </c>
      <c r="Q75" s="42">
        <v>375.5403</v>
      </c>
      <c r="R75" s="41">
        <v>1063.73047</v>
      </c>
      <c r="S75" s="41">
        <v>653.93230000000005</v>
      </c>
      <c r="T75" s="46">
        <v>1717.6627699999999</v>
      </c>
      <c r="U75" s="27">
        <f>+((K75/Q75)-1)*100</f>
        <v>-89.662840446151847</v>
      </c>
      <c r="V75" s="33">
        <f t="shared" si="3"/>
        <v>-81.769826681403828</v>
      </c>
    </row>
    <row r="76" spans="1:22" ht="15" x14ac:dyDescent="0.2">
      <c r="A76" s="43" t="s">
        <v>9</v>
      </c>
      <c r="B76" s="40" t="s">
        <v>41</v>
      </c>
      <c r="C76" s="40" t="s">
        <v>39</v>
      </c>
      <c r="D76" s="40" t="s">
        <v>38</v>
      </c>
      <c r="E76" s="40" t="s">
        <v>183</v>
      </c>
      <c r="F76" s="40" t="s">
        <v>21</v>
      </c>
      <c r="G76" s="40" t="s">
        <v>184</v>
      </c>
      <c r="H76" s="44" t="s">
        <v>185</v>
      </c>
      <c r="I76" s="45">
        <v>416.18180000000001</v>
      </c>
      <c r="J76" s="41">
        <v>0</v>
      </c>
      <c r="K76" s="42">
        <v>416.18180000000001</v>
      </c>
      <c r="L76" s="41">
        <v>416.18180000000001</v>
      </c>
      <c r="M76" s="41">
        <v>0</v>
      </c>
      <c r="N76" s="46">
        <v>416.18180000000001</v>
      </c>
      <c r="O76" s="45">
        <v>0</v>
      </c>
      <c r="P76" s="41">
        <v>0</v>
      </c>
      <c r="Q76" s="42">
        <v>0</v>
      </c>
      <c r="R76" s="41">
        <v>0</v>
      </c>
      <c r="S76" s="41">
        <v>0</v>
      </c>
      <c r="T76" s="46">
        <v>0</v>
      </c>
      <c r="U76" s="38" t="s">
        <v>29</v>
      </c>
      <c r="V76" s="39" t="s">
        <v>29</v>
      </c>
    </row>
    <row r="77" spans="1:22" ht="15" x14ac:dyDescent="0.2">
      <c r="A77" s="43" t="s">
        <v>9</v>
      </c>
      <c r="B77" s="40" t="s">
        <v>41</v>
      </c>
      <c r="C77" s="40" t="s">
        <v>39</v>
      </c>
      <c r="D77" s="40" t="s">
        <v>38</v>
      </c>
      <c r="E77" s="40" t="s">
        <v>186</v>
      </c>
      <c r="F77" s="40" t="s">
        <v>21</v>
      </c>
      <c r="G77" s="40" t="s">
        <v>184</v>
      </c>
      <c r="H77" s="44" t="s">
        <v>185</v>
      </c>
      <c r="I77" s="45">
        <v>13077.709150000001</v>
      </c>
      <c r="J77" s="41">
        <v>0</v>
      </c>
      <c r="K77" s="42">
        <v>13077.709150000001</v>
      </c>
      <c r="L77" s="41">
        <v>66710.930991000001</v>
      </c>
      <c r="M77" s="41">
        <v>0</v>
      </c>
      <c r="N77" s="46">
        <v>66710.930991000001</v>
      </c>
      <c r="O77" s="45">
        <v>13413.498178</v>
      </c>
      <c r="P77" s="41">
        <v>0</v>
      </c>
      <c r="Q77" s="42">
        <v>13413.498178</v>
      </c>
      <c r="R77" s="41">
        <v>63229.448376</v>
      </c>
      <c r="S77" s="41">
        <v>0</v>
      </c>
      <c r="T77" s="46">
        <v>63229.448376</v>
      </c>
      <c r="U77" s="27">
        <f>+((K77/Q77)-1)*100</f>
        <v>-2.5033665606391864</v>
      </c>
      <c r="V77" s="33">
        <f>+((N77/T77)-1)*100</f>
        <v>5.5061094227756513</v>
      </c>
    </row>
    <row r="78" spans="1:22" ht="15" x14ac:dyDescent="0.2">
      <c r="A78" s="43" t="s">
        <v>9</v>
      </c>
      <c r="B78" s="40" t="s">
        <v>41</v>
      </c>
      <c r="C78" s="40" t="s">
        <v>39</v>
      </c>
      <c r="D78" s="40" t="s">
        <v>38</v>
      </c>
      <c r="E78" s="40" t="s">
        <v>187</v>
      </c>
      <c r="F78" s="40" t="s">
        <v>188</v>
      </c>
      <c r="G78" s="40" t="s">
        <v>189</v>
      </c>
      <c r="H78" s="44" t="s">
        <v>190</v>
      </c>
      <c r="I78" s="45">
        <v>762.381575</v>
      </c>
      <c r="J78" s="41">
        <v>0</v>
      </c>
      <c r="K78" s="42">
        <v>762.381575</v>
      </c>
      <c r="L78" s="41">
        <v>12769.147981</v>
      </c>
      <c r="M78" s="41">
        <v>0</v>
      </c>
      <c r="N78" s="46">
        <v>12769.147981</v>
      </c>
      <c r="O78" s="45">
        <v>1986.4270690000001</v>
      </c>
      <c r="P78" s="41">
        <v>0</v>
      </c>
      <c r="Q78" s="42">
        <v>1986.4270690000001</v>
      </c>
      <c r="R78" s="41">
        <v>4743.9272440000004</v>
      </c>
      <c r="S78" s="41">
        <v>0</v>
      </c>
      <c r="T78" s="46">
        <v>4743.9272440000004</v>
      </c>
      <c r="U78" s="27">
        <f>+((K78/Q78)-1)*100</f>
        <v>-61.620459824694429</v>
      </c>
      <c r="V78" s="39" t="s">
        <v>29</v>
      </c>
    </row>
    <row r="79" spans="1:22" ht="15" x14ac:dyDescent="0.2">
      <c r="A79" s="43" t="s">
        <v>9</v>
      </c>
      <c r="B79" s="40" t="s">
        <v>41</v>
      </c>
      <c r="C79" s="40" t="s">
        <v>39</v>
      </c>
      <c r="D79" s="40" t="s">
        <v>38</v>
      </c>
      <c r="E79" s="40" t="s">
        <v>240</v>
      </c>
      <c r="F79" s="40" t="s">
        <v>188</v>
      </c>
      <c r="G79" s="40" t="s">
        <v>189</v>
      </c>
      <c r="H79" s="44" t="s">
        <v>190</v>
      </c>
      <c r="I79" s="45">
        <v>3731.9257200000002</v>
      </c>
      <c r="J79" s="41">
        <v>0</v>
      </c>
      <c r="K79" s="42">
        <v>3731.9257200000002</v>
      </c>
      <c r="L79" s="41">
        <v>15105.339075</v>
      </c>
      <c r="M79" s="41">
        <v>0</v>
      </c>
      <c r="N79" s="46">
        <v>15105.339075</v>
      </c>
      <c r="O79" s="45">
        <v>7215.4898130000001</v>
      </c>
      <c r="P79" s="41">
        <v>0</v>
      </c>
      <c r="Q79" s="42">
        <v>7215.4898130000001</v>
      </c>
      <c r="R79" s="41">
        <v>35575.574968000001</v>
      </c>
      <c r="S79" s="41">
        <v>0</v>
      </c>
      <c r="T79" s="46">
        <v>35575.574968000001</v>
      </c>
      <c r="U79" s="27">
        <f>+((K79/Q79)-1)*100</f>
        <v>-48.278969041349541</v>
      </c>
      <c r="V79" s="33">
        <f t="shared" ref="V79:V90" si="4">+((N79/T79)-1)*100</f>
        <v>-57.540140704437938</v>
      </c>
    </row>
    <row r="80" spans="1:22" ht="15" x14ac:dyDescent="0.2">
      <c r="A80" s="43" t="s">
        <v>9</v>
      </c>
      <c r="B80" s="40" t="s">
        <v>41</v>
      </c>
      <c r="C80" s="40" t="s">
        <v>39</v>
      </c>
      <c r="D80" s="40" t="s">
        <v>38</v>
      </c>
      <c r="E80" s="40" t="s">
        <v>191</v>
      </c>
      <c r="F80" s="40" t="s">
        <v>188</v>
      </c>
      <c r="G80" s="40" t="s">
        <v>189</v>
      </c>
      <c r="H80" s="44" t="s">
        <v>190</v>
      </c>
      <c r="I80" s="45">
        <v>3784.43426</v>
      </c>
      <c r="J80" s="41">
        <v>0</v>
      </c>
      <c r="K80" s="42">
        <v>3784.43426</v>
      </c>
      <c r="L80" s="41">
        <v>13423.005687999999</v>
      </c>
      <c r="M80" s="41">
        <v>0</v>
      </c>
      <c r="N80" s="46">
        <v>13423.005687999999</v>
      </c>
      <c r="O80" s="45">
        <v>1510.689359</v>
      </c>
      <c r="P80" s="41">
        <v>0</v>
      </c>
      <c r="Q80" s="42">
        <v>1510.689359</v>
      </c>
      <c r="R80" s="41">
        <v>10378.21228</v>
      </c>
      <c r="S80" s="41">
        <v>0</v>
      </c>
      <c r="T80" s="46">
        <v>10378.21228</v>
      </c>
      <c r="U80" s="38" t="s">
        <v>29</v>
      </c>
      <c r="V80" s="33">
        <f t="shared" si="4"/>
        <v>29.338322688462103</v>
      </c>
    </row>
    <row r="81" spans="1:22" ht="15" x14ac:dyDescent="0.2">
      <c r="A81" s="43" t="s">
        <v>9</v>
      </c>
      <c r="B81" s="40" t="s">
        <v>61</v>
      </c>
      <c r="C81" s="40" t="s">
        <v>39</v>
      </c>
      <c r="D81" s="40" t="s">
        <v>38</v>
      </c>
      <c r="E81" s="40" t="s">
        <v>183</v>
      </c>
      <c r="F81" s="40" t="s">
        <v>21</v>
      </c>
      <c r="G81" s="40" t="s">
        <v>184</v>
      </c>
      <c r="H81" s="44" t="s">
        <v>185</v>
      </c>
      <c r="I81" s="45">
        <v>242.57951499999999</v>
      </c>
      <c r="J81" s="41">
        <v>0</v>
      </c>
      <c r="K81" s="42">
        <v>242.57951499999999</v>
      </c>
      <c r="L81" s="41">
        <v>1220.4670779999999</v>
      </c>
      <c r="M81" s="41">
        <v>0</v>
      </c>
      <c r="N81" s="46">
        <v>1220.4670779999999</v>
      </c>
      <c r="O81" s="45">
        <v>243.93951200000001</v>
      </c>
      <c r="P81" s="41">
        <v>0</v>
      </c>
      <c r="Q81" s="42">
        <v>243.93951200000001</v>
      </c>
      <c r="R81" s="41">
        <v>1197.907604</v>
      </c>
      <c r="S81" s="41">
        <v>0</v>
      </c>
      <c r="T81" s="46">
        <v>1197.907604</v>
      </c>
      <c r="U81" s="27">
        <f>+((K81/Q81)-1)*100</f>
        <v>-0.55751402831372143</v>
      </c>
      <c r="V81" s="33">
        <f t="shared" si="4"/>
        <v>1.8832399030334512</v>
      </c>
    </row>
    <row r="82" spans="1:22" ht="15" x14ac:dyDescent="0.2">
      <c r="A82" s="43" t="s">
        <v>9</v>
      </c>
      <c r="B82" s="40" t="s">
        <v>61</v>
      </c>
      <c r="C82" s="40" t="s">
        <v>39</v>
      </c>
      <c r="D82" s="40" t="s">
        <v>38</v>
      </c>
      <c r="E82" s="40" t="s">
        <v>187</v>
      </c>
      <c r="F82" s="40" t="s">
        <v>188</v>
      </c>
      <c r="G82" s="40" t="s">
        <v>189</v>
      </c>
      <c r="H82" s="44" t="s">
        <v>190</v>
      </c>
      <c r="I82" s="45">
        <v>307.78938399999998</v>
      </c>
      <c r="J82" s="41">
        <v>0</v>
      </c>
      <c r="K82" s="42">
        <v>307.78938399999998</v>
      </c>
      <c r="L82" s="41">
        <v>1278.4370080000001</v>
      </c>
      <c r="M82" s="41">
        <v>0</v>
      </c>
      <c r="N82" s="46">
        <v>1278.4370080000001</v>
      </c>
      <c r="O82" s="45">
        <v>290.80941799999999</v>
      </c>
      <c r="P82" s="41">
        <v>0</v>
      </c>
      <c r="Q82" s="42">
        <v>290.80941799999999</v>
      </c>
      <c r="R82" s="41">
        <v>994.77800999999999</v>
      </c>
      <c r="S82" s="41">
        <v>0</v>
      </c>
      <c r="T82" s="46">
        <v>994.77800999999999</v>
      </c>
      <c r="U82" s="27">
        <f>+((K82/Q82)-1)*100</f>
        <v>5.8388638568782403</v>
      </c>
      <c r="V82" s="33">
        <f t="shared" si="4"/>
        <v>28.514803820402122</v>
      </c>
    </row>
    <row r="83" spans="1:22" ht="15" x14ac:dyDescent="0.2">
      <c r="A83" s="43" t="s">
        <v>9</v>
      </c>
      <c r="B83" s="40" t="s">
        <v>61</v>
      </c>
      <c r="C83" s="40" t="s">
        <v>39</v>
      </c>
      <c r="D83" s="40" t="s">
        <v>38</v>
      </c>
      <c r="E83" s="40" t="s">
        <v>240</v>
      </c>
      <c r="F83" s="40" t="s">
        <v>188</v>
      </c>
      <c r="G83" s="40" t="s">
        <v>189</v>
      </c>
      <c r="H83" s="44" t="s">
        <v>190</v>
      </c>
      <c r="I83" s="45">
        <v>549.46890099999996</v>
      </c>
      <c r="J83" s="41">
        <v>0</v>
      </c>
      <c r="K83" s="42">
        <v>549.46890099999996</v>
      </c>
      <c r="L83" s="41">
        <v>3492.9114760000002</v>
      </c>
      <c r="M83" s="41">
        <v>0</v>
      </c>
      <c r="N83" s="46">
        <v>3492.9114760000002</v>
      </c>
      <c r="O83" s="45">
        <v>112.109776</v>
      </c>
      <c r="P83" s="41">
        <v>0</v>
      </c>
      <c r="Q83" s="42">
        <v>112.109776</v>
      </c>
      <c r="R83" s="41">
        <v>3511.8629759999999</v>
      </c>
      <c r="S83" s="41">
        <v>0</v>
      </c>
      <c r="T83" s="46">
        <v>3511.8629759999999</v>
      </c>
      <c r="U83" s="38" t="s">
        <v>29</v>
      </c>
      <c r="V83" s="33">
        <f t="shared" si="4"/>
        <v>-0.53964235306199759</v>
      </c>
    </row>
    <row r="84" spans="1:22" ht="15" x14ac:dyDescent="0.2">
      <c r="A84" s="43" t="s">
        <v>9</v>
      </c>
      <c r="B84" s="40" t="s">
        <v>61</v>
      </c>
      <c r="C84" s="40" t="s">
        <v>39</v>
      </c>
      <c r="D84" s="40" t="s">
        <v>38</v>
      </c>
      <c r="E84" s="40" t="s">
        <v>191</v>
      </c>
      <c r="F84" s="40" t="s">
        <v>188</v>
      </c>
      <c r="G84" s="40" t="s">
        <v>189</v>
      </c>
      <c r="H84" s="44" t="s">
        <v>190</v>
      </c>
      <c r="I84" s="45">
        <v>1282.7774340000001</v>
      </c>
      <c r="J84" s="41">
        <v>0</v>
      </c>
      <c r="K84" s="42">
        <v>1282.7774340000001</v>
      </c>
      <c r="L84" s="41">
        <v>5992.8558810000004</v>
      </c>
      <c r="M84" s="41">
        <v>0</v>
      </c>
      <c r="N84" s="46">
        <v>5992.8558810000004</v>
      </c>
      <c r="O84" s="45">
        <v>2131.4557370000002</v>
      </c>
      <c r="P84" s="41">
        <v>0</v>
      </c>
      <c r="Q84" s="42">
        <v>2131.4557370000002</v>
      </c>
      <c r="R84" s="41">
        <v>7607.7347849999996</v>
      </c>
      <c r="S84" s="41">
        <v>0</v>
      </c>
      <c r="T84" s="46">
        <v>7607.7347849999996</v>
      </c>
      <c r="U84" s="27">
        <f>+((K84/Q84)-1)*100</f>
        <v>-39.816839180273348</v>
      </c>
      <c r="V84" s="33">
        <f t="shared" si="4"/>
        <v>-21.226803373640468</v>
      </c>
    </row>
    <row r="85" spans="1:22" ht="15" x14ac:dyDescent="0.2">
      <c r="A85" s="43" t="s">
        <v>9</v>
      </c>
      <c r="B85" s="40" t="s">
        <v>41</v>
      </c>
      <c r="C85" s="40" t="s">
        <v>39</v>
      </c>
      <c r="D85" s="40" t="s">
        <v>258</v>
      </c>
      <c r="E85" s="40" t="s">
        <v>192</v>
      </c>
      <c r="F85" s="40" t="s">
        <v>62</v>
      </c>
      <c r="G85" s="40" t="s">
        <v>63</v>
      </c>
      <c r="H85" s="44" t="s">
        <v>193</v>
      </c>
      <c r="I85" s="45">
        <v>30.008509</v>
      </c>
      <c r="J85" s="41">
        <v>66.816451000000001</v>
      </c>
      <c r="K85" s="42">
        <v>96.824960000000004</v>
      </c>
      <c r="L85" s="41">
        <v>81.493719999999996</v>
      </c>
      <c r="M85" s="41">
        <v>305.48039299999999</v>
      </c>
      <c r="N85" s="46">
        <v>386.97411299999999</v>
      </c>
      <c r="O85" s="45">
        <v>7.7591099999999997</v>
      </c>
      <c r="P85" s="41">
        <v>61.460047000000003</v>
      </c>
      <c r="Q85" s="42">
        <v>69.219156999999996</v>
      </c>
      <c r="R85" s="41">
        <v>20.269086000000001</v>
      </c>
      <c r="S85" s="41">
        <v>289.57048400000002</v>
      </c>
      <c r="T85" s="46">
        <v>309.83956999999998</v>
      </c>
      <c r="U85" s="27">
        <f>+((K85/Q85)-1)*100</f>
        <v>39.881738230357257</v>
      </c>
      <c r="V85" s="33">
        <f t="shared" si="4"/>
        <v>24.894994206195165</v>
      </c>
    </row>
    <row r="86" spans="1:22" ht="15" x14ac:dyDescent="0.2">
      <c r="A86" s="43" t="s">
        <v>9</v>
      </c>
      <c r="B86" s="40" t="s">
        <v>41</v>
      </c>
      <c r="C86" s="40" t="s">
        <v>39</v>
      </c>
      <c r="D86" s="40" t="s">
        <v>258</v>
      </c>
      <c r="E86" s="40" t="s">
        <v>194</v>
      </c>
      <c r="F86" s="40" t="s">
        <v>62</v>
      </c>
      <c r="G86" s="40" t="s">
        <v>63</v>
      </c>
      <c r="H86" s="44" t="s">
        <v>63</v>
      </c>
      <c r="I86" s="45">
        <v>0</v>
      </c>
      <c r="J86" s="41">
        <v>20.271177999999999</v>
      </c>
      <c r="K86" s="42">
        <v>20.271177999999999</v>
      </c>
      <c r="L86" s="41">
        <v>0</v>
      </c>
      <c r="M86" s="41">
        <v>108.00667199999999</v>
      </c>
      <c r="N86" s="46">
        <v>108.00667199999999</v>
      </c>
      <c r="O86" s="45">
        <v>0</v>
      </c>
      <c r="P86" s="41">
        <v>9.3665459999999996</v>
      </c>
      <c r="Q86" s="42">
        <v>9.3665459999999996</v>
      </c>
      <c r="R86" s="41">
        <v>0</v>
      </c>
      <c r="S86" s="41">
        <v>59.740650000000002</v>
      </c>
      <c r="T86" s="46">
        <v>59.740650000000002</v>
      </c>
      <c r="U86" s="38" t="s">
        <v>29</v>
      </c>
      <c r="V86" s="33">
        <f t="shared" si="4"/>
        <v>80.792595996193526</v>
      </c>
    </row>
    <row r="87" spans="1:22" ht="15" x14ac:dyDescent="0.2">
      <c r="A87" s="43" t="s">
        <v>9</v>
      </c>
      <c r="B87" s="40" t="s">
        <v>41</v>
      </c>
      <c r="C87" s="40" t="s">
        <v>39</v>
      </c>
      <c r="D87" s="40" t="s">
        <v>258</v>
      </c>
      <c r="E87" s="40" t="s">
        <v>195</v>
      </c>
      <c r="F87" s="40" t="s">
        <v>62</v>
      </c>
      <c r="G87" s="40" t="s">
        <v>63</v>
      </c>
      <c r="H87" s="44" t="s">
        <v>193</v>
      </c>
      <c r="I87" s="45">
        <v>0</v>
      </c>
      <c r="J87" s="41">
        <v>0.892517</v>
      </c>
      <c r="K87" s="42">
        <v>0.892517</v>
      </c>
      <c r="L87" s="41">
        <v>0</v>
      </c>
      <c r="M87" s="41">
        <v>10.047651999999999</v>
      </c>
      <c r="N87" s="46">
        <v>10.047651999999999</v>
      </c>
      <c r="O87" s="45">
        <v>0</v>
      </c>
      <c r="P87" s="41">
        <v>0.71697100000000002</v>
      </c>
      <c r="Q87" s="42">
        <v>0.71697100000000002</v>
      </c>
      <c r="R87" s="41">
        <v>0</v>
      </c>
      <c r="S87" s="41">
        <v>5.1745650000000003</v>
      </c>
      <c r="T87" s="46">
        <v>5.1745650000000003</v>
      </c>
      <c r="U87" s="27">
        <f>+((K87/Q87)-1)*100</f>
        <v>24.484393371558966</v>
      </c>
      <c r="V87" s="33">
        <f t="shared" si="4"/>
        <v>94.173848429771368</v>
      </c>
    </row>
    <row r="88" spans="1:22" ht="15" x14ac:dyDescent="0.2">
      <c r="A88" s="43" t="s">
        <v>9</v>
      </c>
      <c r="B88" s="40" t="s">
        <v>41</v>
      </c>
      <c r="C88" s="40" t="s">
        <v>39</v>
      </c>
      <c r="D88" s="40" t="s">
        <v>258</v>
      </c>
      <c r="E88" s="40" t="s">
        <v>253</v>
      </c>
      <c r="F88" s="40" t="s">
        <v>62</v>
      </c>
      <c r="G88" s="40" t="s">
        <v>63</v>
      </c>
      <c r="H88" s="44" t="s">
        <v>193</v>
      </c>
      <c r="I88" s="45">
        <v>0</v>
      </c>
      <c r="J88" s="41">
        <v>7.5600000000000005E-4</v>
      </c>
      <c r="K88" s="42">
        <v>7.5600000000000005E-4</v>
      </c>
      <c r="L88" s="41">
        <v>0</v>
      </c>
      <c r="M88" s="41">
        <v>7.5600000000000005E-4</v>
      </c>
      <c r="N88" s="46">
        <v>7.5600000000000005E-4</v>
      </c>
      <c r="O88" s="45">
        <v>0</v>
      </c>
      <c r="P88" s="41">
        <v>0</v>
      </c>
      <c r="Q88" s="42">
        <v>0</v>
      </c>
      <c r="R88" s="41">
        <v>0</v>
      </c>
      <c r="S88" s="41">
        <v>0.22301299999999999</v>
      </c>
      <c r="T88" s="46">
        <v>0.22301299999999999</v>
      </c>
      <c r="U88" s="38" t="s">
        <v>29</v>
      </c>
      <c r="V88" s="33">
        <f t="shared" si="4"/>
        <v>-99.661006309049256</v>
      </c>
    </row>
    <row r="89" spans="1:22" ht="15" x14ac:dyDescent="0.2">
      <c r="A89" s="43" t="s">
        <v>9</v>
      </c>
      <c r="B89" s="40" t="s">
        <v>41</v>
      </c>
      <c r="C89" s="40" t="s">
        <v>39</v>
      </c>
      <c r="D89" s="40" t="s">
        <v>258</v>
      </c>
      <c r="E89" s="40" t="s">
        <v>136</v>
      </c>
      <c r="F89" s="40" t="s">
        <v>62</v>
      </c>
      <c r="G89" s="40" t="s">
        <v>63</v>
      </c>
      <c r="H89" s="44" t="s">
        <v>63</v>
      </c>
      <c r="I89" s="45">
        <v>102.170367</v>
      </c>
      <c r="J89" s="41">
        <v>151.35462999999999</v>
      </c>
      <c r="K89" s="42">
        <v>253.52499700000001</v>
      </c>
      <c r="L89" s="41">
        <v>558.65822100000003</v>
      </c>
      <c r="M89" s="41">
        <v>816.19671300000005</v>
      </c>
      <c r="N89" s="46">
        <v>1374.854934</v>
      </c>
      <c r="O89" s="45">
        <v>94.064976000000001</v>
      </c>
      <c r="P89" s="41">
        <v>142.188254</v>
      </c>
      <c r="Q89" s="42">
        <v>236.25323</v>
      </c>
      <c r="R89" s="41">
        <v>564.59230300000002</v>
      </c>
      <c r="S89" s="41">
        <v>590.80203300000005</v>
      </c>
      <c r="T89" s="46">
        <v>1155.3943360000001</v>
      </c>
      <c r="U89" s="27">
        <f>+((K89/Q89)-1)*100</f>
        <v>7.3107008949676588</v>
      </c>
      <c r="V89" s="33">
        <f t="shared" si="4"/>
        <v>18.994432564017671</v>
      </c>
    </row>
    <row r="90" spans="1:22" ht="15" x14ac:dyDescent="0.2">
      <c r="A90" s="43" t="s">
        <v>9</v>
      </c>
      <c r="B90" s="40" t="s">
        <v>41</v>
      </c>
      <c r="C90" s="40" t="s">
        <v>39</v>
      </c>
      <c r="D90" s="40" t="s">
        <v>258</v>
      </c>
      <c r="E90" s="40" t="s">
        <v>196</v>
      </c>
      <c r="F90" s="40" t="s">
        <v>62</v>
      </c>
      <c r="G90" s="40" t="s">
        <v>63</v>
      </c>
      <c r="H90" s="44" t="s">
        <v>70</v>
      </c>
      <c r="I90" s="45">
        <v>8.7666970000000006</v>
      </c>
      <c r="J90" s="41">
        <v>16.680841999999998</v>
      </c>
      <c r="K90" s="42">
        <v>25.447538000000002</v>
      </c>
      <c r="L90" s="41">
        <v>90.524179000000004</v>
      </c>
      <c r="M90" s="41">
        <v>115.750069</v>
      </c>
      <c r="N90" s="46">
        <v>206.274248</v>
      </c>
      <c r="O90" s="45">
        <v>32.928438</v>
      </c>
      <c r="P90" s="41">
        <v>13.207627</v>
      </c>
      <c r="Q90" s="42">
        <v>46.136065000000002</v>
      </c>
      <c r="R90" s="41">
        <v>166.224132</v>
      </c>
      <c r="S90" s="41">
        <v>60.002639000000002</v>
      </c>
      <c r="T90" s="46">
        <v>226.22677100000001</v>
      </c>
      <c r="U90" s="27">
        <f>+((K90/Q90)-1)*100</f>
        <v>-44.842417748457741</v>
      </c>
      <c r="V90" s="33">
        <f t="shared" si="4"/>
        <v>-8.8197002113423633</v>
      </c>
    </row>
    <row r="91" spans="1:22" ht="15" x14ac:dyDescent="0.2">
      <c r="A91" s="43" t="s">
        <v>9</v>
      </c>
      <c r="B91" s="40" t="s">
        <v>41</v>
      </c>
      <c r="C91" s="40" t="s">
        <v>39</v>
      </c>
      <c r="D91" s="40" t="s">
        <v>197</v>
      </c>
      <c r="E91" s="40" t="s">
        <v>227</v>
      </c>
      <c r="F91" s="40" t="s">
        <v>199</v>
      </c>
      <c r="G91" s="40" t="s">
        <v>200</v>
      </c>
      <c r="H91" s="44" t="s">
        <v>200</v>
      </c>
      <c r="I91" s="45">
        <v>10827.20628</v>
      </c>
      <c r="J91" s="41">
        <v>0</v>
      </c>
      <c r="K91" s="42">
        <v>10827.20628</v>
      </c>
      <c r="L91" s="41">
        <v>54150.520409999997</v>
      </c>
      <c r="M91" s="41">
        <v>0</v>
      </c>
      <c r="N91" s="46">
        <v>54150.520409999997</v>
      </c>
      <c r="O91" s="45">
        <v>0</v>
      </c>
      <c r="P91" s="41">
        <v>0</v>
      </c>
      <c r="Q91" s="42">
        <v>0</v>
      </c>
      <c r="R91" s="41">
        <v>0</v>
      </c>
      <c r="S91" s="41">
        <v>0</v>
      </c>
      <c r="T91" s="46">
        <v>0</v>
      </c>
      <c r="U91" s="38" t="s">
        <v>29</v>
      </c>
      <c r="V91" s="39" t="s">
        <v>29</v>
      </c>
    </row>
    <row r="92" spans="1:22" ht="15" x14ac:dyDescent="0.2">
      <c r="A92" s="43" t="s">
        <v>9</v>
      </c>
      <c r="B92" s="40" t="s">
        <v>41</v>
      </c>
      <c r="C92" s="40" t="s">
        <v>39</v>
      </c>
      <c r="D92" s="40" t="s">
        <v>197</v>
      </c>
      <c r="E92" s="40" t="s">
        <v>198</v>
      </c>
      <c r="F92" s="40" t="s">
        <v>199</v>
      </c>
      <c r="G92" s="40" t="s">
        <v>200</v>
      </c>
      <c r="H92" s="44" t="s">
        <v>200</v>
      </c>
      <c r="I92" s="45">
        <v>0</v>
      </c>
      <c r="J92" s="41">
        <v>0</v>
      </c>
      <c r="K92" s="42">
        <v>0</v>
      </c>
      <c r="L92" s="41">
        <v>0</v>
      </c>
      <c r="M92" s="41">
        <v>0</v>
      </c>
      <c r="N92" s="46">
        <v>0</v>
      </c>
      <c r="O92" s="45">
        <v>2388.9276399999999</v>
      </c>
      <c r="P92" s="41">
        <v>0</v>
      </c>
      <c r="Q92" s="42">
        <v>2388.9276399999999</v>
      </c>
      <c r="R92" s="41">
        <v>14671.253269999999</v>
      </c>
      <c r="S92" s="41">
        <v>0</v>
      </c>
      <c r="T92" s="46">
        <v>14671.253269999999</v>
      </c>
      <c r="U92" s="38" t="s">
        <v>29</v>
      </c>
      <c r="V92" s="39" t="s">
        <v>29</v>
      </c>
    </row>
    <row r="93" spans="1:22" ht="15" x14ac:dyDescent="0.2">
      <c r="A93" s="43" t="s">
        <v>9</v>
      </c>
      <c r="B93" s="40" t="s">
        <v>209</v>
      </c>
      <c r="C93" s="40" t="s">
        <v>39</v>
      </c>
      <c r="D93" s="40" t="s">
        <v>197</v>
      </c>
      <c r="E93" s="40" t="s">
        <v>198</v>
      </c>
      <c r="F93" s="40" t="s">
        <v>199</v>
      </c>
      <c r="G93" s="40" t="s">
        <v>200</v>
      </c>
      <c r="H93" s="44" t="s">
        <v>200</v>
      </c>
      <c r="I93" s="45">
        <v>0</v>
      </c>
      <c r="J93" s="41">
        <v>0</v>
      </c>
      <c r="K93" s="42">
        <v>0</v>
      </c>
      <c r="L93" s="41">
        <v>0</v>
      </c>
      <c r="M93" s="41">
        <v>0.75424199999999997</v>
      </c>
      <c r="N93" s="46">
        <v>0.75424199999999997</v>
      </c>
      <c r="O93" s="45">
        <v>0</v>
      </c>
      <c r="P93" s="41">
        <v>0</v>
      </c>
      <c r="Q93" s="42">
        <v>0</v>
      </c>
      <c r="R93" s="41">
        <v>0</v>
      </c>
      <c r="S93" s="41">
        <v>11.273496</v>
      </c>
      <c r="T93" s="46">
        <v>11.273496</v>
      </c>
      <c r="U93" s="38" t="s">
        <v>29</v>
      </c>
      <c r="V93" s="33">
        <f>+((N93/T93)-1)*100</f>
        <v>-93.309599790517524</v>
      </c>
    </row>
    <row r="94" spans="1:22" ht="15" x14ac:dyDescent="0.2">
      <c r="A94" s="43" t="s">
        <v>9</v>
      </c>
      <c r="B94" s="40" t="s">
        <v>61</v>
      </c>
      <c r="C94" s="40" t="s">
        <v>39</v>
      </c>
      <c r="D94" s="40" t="s">
        <v>197</v>
      </c>
      <c r="E94" s="40" t="s">
        <v>201</v>
      </c>
      <c r="F94" s="40" t="s">
        <v>199</v>
      </c>
      <c r="G94" s="40" t="s">
        <v>200</v>
      </c>
      <c r="H94" s="44" t="s">
        <v>200</v>
      </c>
      <c r="I94" s="45">
        <v>1551.17</v>
      </c>
      <c r="J94" s="41">
        <v>0</v>
      </c>
      <c r="K94" s="42">
        <v>1551.17</v>
      </c>
      <c r="L94" s="41">
        <v>6569.06</v>
      </c>
      <c r="M94" s="41">
        <v>0</v>
      </c>
      <c r="N94" s="46">
        <v>6569.06</v>
      </c>
      <c r="O94" s="45">
        <v>449.32</v>
      </c>
      <c r="P94" s="41">
        <v>0</v>
      </c>
      <c r="Q94" s="42">
        <v>449.32</v>
      </c>
      <c r="R94" s="41">
        <v>2653.63</v>
      </c>
      <c r="S94" s="41">
        <v>0</v>
      </c>
      <c r="T94" s="46">
        <v>2653.63</v>
      </c>
      <c r="U94" s="38" t="s">
        <v>29</v>
      </c>
      <c r="V94" s="39" t="s">
        <v>29</v>
      </c>
    </row>
    <row r="95" spans="1:22" ht="15" x14ac:dyDescent="0.2">
      <c r="A95" s="43"/>
      <c r="B95" s="40"/>
      <c r="C95" s="40"/>
      <c r="D95" s="40"/>
      <c r="E95" s="40"/>
      <c r="F95" s="40"/>
      <c r="G95" s="40"/>
      <c r="H95" s="44"/>
      <c r="I95" s="45"/>
      <c r="J95" s="41"/>
      <c r="K95" s="42"/>
      <c r="L95" s="41"/>
      <c r="M95" s="41"/>
      <c r="N95" s="46"/>
      <c r="O95" s="45"/>
      <c r="P95" s="41"/>
      <c r="Q95" s="42"/>
      <c r="R95" s="41"/>
      <c r="S95" s="41"/>
      <c r="T95" s="46"/>
      <c r="U95" s="28"/>
      <c r="V95" s="34"/>
    </row>
    <row r="96" spans="1:22" ht="20.25" x14ac:dyDescent="0.3">
      <c r="A96" s="64" t="s">
        <v>9</v>
      </c>
      <c r="B96" s="65"/>
      <c r="C96" s="65"/>
      <c r="D96" s="65"/>
      <c r="E96" s="65"/>
      <c r="F96" s="65"/>
      <c r="G96" s="65"/>
      <c r="H96" s="66"/>
      <c r="I96" s="22">
        <f t="shared" ref="I96:T96" si="5">SUM(I6:I94)</f>
        <v>105482.49062700002</v>
      </c>
      <c r="J96" s="15">
        <f t="shared" si="5"/>
        <v>3793.8298040000004</v>
      </c>
      <c r="K96" s="15">
        <f t="shared" si="5"/>
        <v>109276.32043000001</v>
      </c>
      <c r="L96" s="15">
        <f t="shared" si="5"/>
        <v>484448.62649400008</v>
      </c>
      <c r="M96" s="15">
        <f t="shared" si="5"/>
        <v>17806.78945700001</v>
      </c>
      <c r="N96" s="23">
        <f t="shared" si="5"/>
        <v>502255.41595200001</v>
      </c>
      <c r="O96" s="22">
        <f t="shared" si="5"/>
        <v>103233.14150599999</v>
      </c>
      <c r="P96" s="15">
        <f t="shared" si="5"/>
        <v>3417.8495159999998</v>
      </c>
      <c r="Q96" s="15">
        <f t="shared" si="5"/>
        <v>106650.99102199999</v>
      </c>
      <c r="R96" s="15">
        <f t="shared" si="5"/>
        <v>481990.50501799979</v>
      </c>
      <c r="S96" s="15">
        <f t="shared" si="5"/>
        <v>16416.426330000002</v>
      </c>
      <c r="T96" s="23">
        <f t="shared" si="5"/>
        <v>498406.93134699989</v>
      </c>
      <c r="U96" s="29">
        <f>+((K96/Q96)-1)*100</f>
        <v>2.4616080758766312</v>
      </c>
      <c r="V96" s="35">
        <f>+((N96/T96)-1)*100</f>
        <v>0.7721571196048993</v>
      </c>
    </row>
    <row r="97" spans="1:22" ht="15.75" x14ac:dyDescent="0.2">
      <c r="A97" s="18"/>
      <c r="B97" s="11"/>
      <c r="C97" s="11"/>
      <c r="D97" s="11"/>
      <c r="E97" s="11"/>
      <c r="F97" s="11"/>
      <c r="G97" s="11"/>
      <c r="H97" s="16"/>
      <c r="I97" s="20"/>
      <c r="J97" s="13"/>
      <c r="K97" s="14"/>
      <c r="L97" s="13"/>
      <c r="M97" s="13"/>
      <c r="N97" s="21"/>
      <c r="O97" s="20"/>
      <c r="P97" s="13"/>
      <c r="Q97" s="14"/>
      <c r="R97" s="13"/>
      <c r="S97" s="13"/>
      <c r="T97" s="21"/>
      <c r="U97" s="28"/>
      <c r="V97" s="34"/>
    </row>
    <row r="98" spans="1:22" ht="15" x14ac:dyDescent="0.2">
      <c r="A98" s="43" t="s">
        <v>10</v>
      </c>
      <c r="B98" s="40"/>
      <c r="C98" s="40" t="s">
        <v>39</v>
      </c>
      <c r="D98" s="40" t="s">
        <v>38</v>
      </c>
      <c r="E98" s="40" t="s">
        <v>27</v>
      </c>
      <c r="F98" s="40" t="s">
        <v>21</v>
      </c>
      <c r="G98" s="40" t="s">
        <v>23</v>
      </c>
      <c r="H98" s="44" t="s">
        <v>24</v>
      </c>
      <c r="I98" s="45">
        <v>28444.355016000001</v>
      </c>
      <c r="J98" s="41">
        <v>0</v>
      </c>
      <c r="K98" s="42">
        <v>28444.355016000001</v>
      </c>
      <c r="L98" s="41">
        <v>124969.235642</v>
      </c>
      <c r="M98" s="41">
        <v>0</v>
      </c>
      <c r="N98" s="46">
        <v>124969.235642</v>
      </c>
      <c r="O98" s="45">
        <v>21992.240890000001</v>
      </c>
      <c r="P98" s="41">
        <v>0</v>
      </c>
      <c r="Q98" s="42">
        <v>21992.240890000001</v>
      </c>
      <c r="R98" s="41">
        <v>134040.119076</v>
      </c>
      <c r="S98" s="41">
        <v>0</v>
      </c>
      <c r="T98" s="46">
        <v>134040.119076</v>
      </c>
      <c r="U98" s="27">
        <f>+((K98/Q98)-1)*100</f>
        <v>29.33813865659236</v>
      </c>
      <c r="V98" s="33">
        <f>+((N98/T98)-1)*100</f>
        <v>-6.7672898953908494</v>
      </c>
    </row>
    <row r="99" spans="1:22" ht="15.75" x14ac:dyDescent="0.2">
      <c r="A99" s="18"/>
      <c r="B99" s="11"/>
      <c r="C99" s="11"/>
      <c r="D99" s="11"/>
      <c r="E99" s="11"/>
      <c r="F99" s="11"/>
      <c r="G99" s="11"/>
      <c r="H99" s="16"/>
      <c r="I99" s="20"/>
      <c r="J99" s="13"/>
      <c r="K99" s="14"/>
      <c r="L99" s="13"/>
      <c r="M99" s="13"/>
      <c r="N99" s="21"/>
      <c r="O99" s="20"/>
      <c r="P99" s="13"/>
      <c r="Q99" s="14"/>
      <c r="R99" s="13"/>
      <c r="S99" s="13"/>
      <c r="T99" s="21"/>
      <c r="U99" s="28"/>
      <c r="V99" s="34"/>
    </row>
    <row r="100" spans="1:22" ht="20.25" x14ac:dyDescent="0.3">
      <c r="A100" s="61" t="s">
        <v>10</v>
      </c>
      <c r="B100" s="62"/>
      <c r="C100" s="62"/>
      <c r="D100" s="62"/>
      <c r="E100" s="62"/>
      <c r="F100" s="62"/>
      <c r="G100" s="62"/>
      <c r="H100" s="63"/>
      <c r="I100" s="22">
        <f>SUM(I98)</f>
        <v>28444.355016000001</v>
      </c>
      <c r="J100" s="15">
        <f t="shared" ref="J100:T100" si="6">SUM(J98)</f>
        <v>0</v>
      </c>
      <c r="K100" s="15">
        <f t="shared" si="6"/>
        <v>28444.355016000001</v>
      </c>
      <c r="L100" s="15">
        <f t="shared" si="6"/>
        <v>124969.235642</v>
      </c>
      <c r="M100" s="15">
        <f t="shared" si="6"/>
        <v>0</v>
      </c>
      <c r="N100" s="23">
        <f t="shared" si="6"/>
        <v>124969.235642</v>
      </c>
      <c r="O100" s="22">
        <f t="shared" si="6"/>
        <v>21992.240890000001</v>
      </c>
      <c r="P100" s="15">
        <f t="shared" si="6"/>
        <v>0</v>
      </c>
      <c r="Q100" s="15">
        <f t="shared" si="6"/>
        <v>21992.240890000001</v>
      </c>
      <c r="R100" s="15">
        <f t="shared" si="6"/>
        <v>134040.119076</v>
      </c>
      <c r="S100" s="15">
        <f t="shared" si="6"/>
        <v>0</v>
      </c>
      <c r="T100" s="23">
        <f t="shared" si="6"/>
        <v>134040.119076</v>
      </c>
      <c r="U100" s="29">
        <f>+((K100/Q100)-1)*100</f>
        <v>29.33813865659236</v>
      </c>
      <c r="V100" s="35">
        <f>+((N100/T100)-1)*100</f>
        <v>-6.7672898953908494</v>
      </c>
    </row>
    <row r="101" spans="1:22" ht="15.75" x14ac:dyDescent="0.2">
      <c r="A101" s="18"/>
      <c r="B101" s="11"/>
      <c r="C101" s="11"/>
      <c r="D101" s="11"/>
      <c r="E101" s="11"/>
      <c r="F101" s="11"/>
      <c r="G101" s="11"/>
      <c r="H101" s="16"/>
      <c r="I101" s="20"/>
      <c r="J101" s="13"/>
      <c r="K101" s="14"/>
      <c r="L101" s="13"/>
      <c r="M101" s="13"/>
      <c r="N101" s="21"/>
      <c r="O101" s="20"/>
      <c r="P101" s="13"/>
      <c r="Q101" s="14"/>
      <c r="R101" s="13"/>
      <c r="S101" s="13"/>
      <c r="T101" s="21"/>
      <c r="U101" s="28"/>
      <c r="V101" s="34"/>
    </row>
    <row r="102" spans="1:22" ht="15" x14ac:dyDescent="0.2">
      <c r="A102" s="43" t="s">
        <v>22</v>
      </c>
      <c r="B102" s="40"/>
      <c r="C102" s="40" t="s">
        <v>39</v>
      </c>
      <c r="D102" s="40" t="s">
        <v>38</v>
      </c>
      <c r="E102" s="40" t="s">
        <v>37</v>
      </c>
      <c r="F102" s="40" t="s">
        <v>21</v>
      </c>
      <c r="G102" s="40" t="s">
        <v>23</v>
      </c>
      <c r="H102" s="44" t="s">
        <v>24</v>
      </c>
      <c r="I102" s="45">
        <v>22312.186876</v>
      </c>
      <c r="J102" s="41">
        <v>0</v>
      </c>
      <c r="K102" s="42">
        <v>22312.186876</v>
      </c>
      <c r="L102" s="41">
        <v>105460.128598</v>
      </c>
      <c r="M102" s="41">
        <v>0</v>
      </c>
      <c r="N102" s="46">
        <v>105460.128598</v>
      </c>
      <c r="O102" s="45">
        <v>18033.589320999999</v>
      </c>
      <c r="P102" s="41">
        <v>0</v>
      </c>
      <c r="Q102" s="42">
        <v>18033.589320999999</v>
      </c>
      <c r="R102" s="41">
        <v>92630.789852000002</v>
      </c>
      <c r="S102" s="41">
        <v>0</v>
      </c>
      <c r="T102" s="46">
        <v>92630.789852000002</v>
      </c>
      <c r="U102" s="27">
        <f>+((K102/Q102)-1)*100</f>
        <v>23.725712495945551</v>
      </c>
      <c r="V102" s="33">
        <f>+((N102/T102)-1)*100</f>
        <v>13.849972311040371</v>
      </c>
    </row>
    <row r="103" spans="1:22" ht="15" x14ac:dyDescent="0.2">
      <c r="A103" s="43" t="s">
        <v>22</v>
      </c>
      <c r="B103" s="40"/>
      <c r="C103" s="40" t="s">
        <v>39</v>
      </c>
      <c r="D103" s="40" t="s">
        <v>25</v>
      </c>
      <c r="E103" s="40" t="s">
        <v>28</v>
      </c>
      <c r="F103" s="40" t="s">
        <v>20</v>
      </c>
      <c r="G103" s="40" t="s">
        <v>20</v>
      </c>
      <c r="H103" s="44" t="s">
        <v>26</v>
      </c>
      <c r="I103" s="45">
        <v>407.43187599999999</v>
      </c>
      <c r="J103" s="41">
        <v>0</v>
      </c>
      <c r="K103" s="42">
        <v>407.43187599999999</v>
      </c>
      <c r="L103" s="41">
        <v>2095.7283510000002</v>
      </c>
      <c r="M103" s="41">
        <v>0</v>
      </c>
      <c r="N103" s="46">
        <v>2095.7283510000002</v>
      </c>
      <c r="O103" s="45">
        <v>343.39603099999999</v>
      </c>
      <c r="P103" s="41">
        <v>0</v>
      </c>
      <c r="Q103" s="42">
        <v>343.39603099999999</v>
      </c>
      <c r="R103" s="41">
        <v>1718.998374</v>
      </c>
      <c r="S103" s="41">
        <v>0</v>
      </c>
      <c r="T103" s="46">
        <v>1718.998374</v>
      </c>
      <c r="U103" s="27">
        <f>+((K103/Q103)-1)*100</f>
        <v>18.647811628317857</v>
      </c>
      <c r="V103" s="33">
        <f>+((N103/T103)-1)*100</f>
        <v>21.915668024942537</v>
      </c>
    </row>
    <row r="104" spans="1:22" ht="15" x14ac:dyDescent="0.2">
      <c r="A104" s="43" t="s">
        <v>22</v>
      </c>
      <c r="B104" s="40"/>
      <c r="C104" s="40" t="s">
        <v>39</v>
      </c>
      <c r="D104" s="40" t="s">
        <v>219</v>
      </c>
      <c r="E104" s="40" t="s">
        <v>220</v>
      </c>
      <c r="F104" s="40" t="s">
        <v>62</v>
      </c>
      <c r="G104" s="40" t="s">
        <v>63</v>
      </c>
      <c r="H104" s="44" t="s">
        <v>221</v>
      </c>
      <c r="I104" s="45">
        <v>74.093090000000004</v>
      </c>
      <c r="J104" s="41">
        <v>0</v>
      </c>
      <c r="K104" s="42">
        <v>74.093090000000004</v>
      </c>
      <c r="L104" s="41">
        <v>262.82421499999998</v>
      </c>
      <c r="M104" s="41">
        <v>0</v>
      </c>
      <c r="N104" s="46">
        <v>262.82421499999998</v>
      </c>
      <c r="O104" s="45">
        <v>0</v>
      </c>
      <c r="P104" s="41">
        <v>0</v>
      </c>
      <c r="Q104" s="42">
        <v>0</v>
      </c>
      <c r="R104" s="41">
        <v>0</v>
      </c>
      <c r="S104" s="41">
        <v>0</v>
      </c>
      <c r="T104" s="46">
        <v>0</v>
      </c>
      <c r="U104" s="38" t="s">
        <v>29</v>
      </c>
      <c r="V104" s="39" t="s">
        <v>29</v>
      </c>
    </row>
    <row r="105" spans="1:22" ht="15.75" x14ac:dyDescent="0.2">
      <c r="A105" s="18"/>
      <c r="B105" s="11"/>
      <c r="C105" s="11"/>
      <c r="D105" s="11"/>
      <c r="E105" s="11"/>
      <c r="F105" s="11"/>
      <c r="G105" s="11"/>
      <c r="H105" s="16"/>
      <c r="I105" s="20"/>
      <c r="J105" s="13"/>
      <c r="K105" s="14"/>
      <c r="L105" s="13"/>
      <c r="M105" s="13"/>
      <c r="N105" s="21"/>
      <c r="O105" s="20"/>
      <c r="P105" s="13"/>
      <c r="Q105" s="14"/>
      <c r="R105" s="13"/>
      <c r="S105" s="13"/>
      <c r="T105" s="21"/>
      <c r="U105" s="28"/>
      <c r="V105" s="34"/>
    </row>
    <row r="106" spans="1:22" ht="21" thickBot="1" x14ac:dyDescent="0.35">
      <c r="A106" s="55" t="s">
        <v>18</v>
      </c>
      <c r="B106" s="56"/>
      <c r="C106" s="56"/>
      <c r="D106" s="56"/>
      <c r="E106" s="56"/>
      <c r="F106" s="56"/>
      <c r="G106" s="56"/>
      <c r="H106" s="57"/>
      <c r="I106" s="24">
        <f t="shared" ref="I106:T106" si="7">SUM(I102:I104)</f>
        <v>22793.711841999997</v>
      </c>
      <c r="J106" s="25">
        <f t="shared" si="7"/>
        <v>0</v>
      </c>
      <c r="K106" s="25">
        <f t="shared" si="7"/>
        <v>22793.711841999997</v>
      </c>
      <c r="L106" s="25">
        <f t="shared" si="7"/>
        <v>107818.68116399999</v>
      </c>
      <c r="M106" s="25">
        <f t="shared" si="7"/>
        <v>0</v>
      </c>
      <c r="N106" s="26">
        <f t="shared" si="7"/>
        <v>107818.68116399999</v>
      </c>
      <c r="O106" s="24">
        <f t="shared" si="7"/>
        <v>18376.985352</v>
      </c>
      <c r="P106" s="25">
        <f t="shared" si="7"/>
        <v>0</v>
      </c>
      <c r="Q106" s="25">
        <f t="shared" si="7"/>
        <v>18376.985352</v>
      </c>
      <c r="R106" s="25">
        <f t="shared" si="7"/>
        <v>94349.788226000004</v>
      </c>
      <c r="S106" s="25">
        <f t="shared" si="7"/>
        <v>0</v>
      </c>
      <c r="T106" s="26">
        <f t="shared" si="7"/>
        <v>94349.788226000004</v>
      </c>
      <c r="U106" s="36">
        <f>+((K106/Q106)-1)*100</f>
        <v>24.03400996083025</v>
      </c>
      <c r="V106" s="37">
        <f>+((N106/T106)-1)*100</f>
        <v>14.275488256250647</v>
      </c>
    </row>
    <row r="107" spans="1:22" ht="15" x14ac:dyDescent="0.2"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0"/>
    </row>
    <row r="108" spans="1:22" ht="15" x14ac:dyDescent="0.2">
      <c r="A108" s="48" t="s">
        <v>30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0"/>
    </row>
    <row r="109" spans="1:22" ht="15" x14ac:dyDescent="0.2">
      <c r="A109" s="48" t="s">
        <v>31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10"/>
    </row>
    <row r="110" spans="1:22" ht="15" x14ac:dyDescent="0.2">
      <c r="A110" s="48" t="s">
        <v>32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10"/>
    </row>
    <row r="111" spans="1:22" ht="15" x14ac:dyDescent="0.2">
      <c r="A111" s="48" t="s">
        <v>33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0"/>
    </row>
    <row r="112" spans="1:22" ht="15" x14ac:dyDescent="0.2">
      <c r="A112" s="48" t="s">
        <v>34</v>
      </c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0"/>
    </row>
    <row r="113" spans="1:22" ht="15" x14ac:dyDescent="0.2">
      <c r="A113" s="48" t="s">
        <v>36</v>
      </c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0"/>
    </row>
    <row r="114" spans="1:22" ht="15" x14ac:dyDescent="0.2">
      <c r="A114" s="48" t="s">
        <v>35</v>
      </c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10"/>
    </row>
    <row r="115" spans="1:22" ht="15" x14ac:dyDescent="0.2">
      <c r="A115" s="7" t="s">
        <v>264</v>
      </c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10"/>
    </row>
    <row r="116" spans="1:22" x14ac:dyDescent="0.2">
      <c r="A116" s="7" t="s">
        <v>19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2" x14ac:dyDescent="0.2">
      <c r="A117" s="8" t="s">
        <v>40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ht="15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3"/>
      <c r="S118" s="3"/>
      <c r="T118" s="3"/>
      <c r="U118" s="3"/>
      <c r="V118" s="3"/>
    </row>
    <row r="119" spans="1:22" ht="15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3"/>
      <c r="S119" s="3"/>
      <c r="T119" s="3"/>
      <c r="U119" s="3"/>
      <c r="V119" s="3"/>
    </row>
    <row r="120" spans="1:22" ht="15" x14ac:dyDescent="0.2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5" x14ac:dyDescent="0.2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5" x14ac:dyDescent="0.2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5" x14ac:dyDescent="0.2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5" x14ac:dyDescent="0.2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5" x14ac:dyDescent="0.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5" x14ac:dyDescent="0.2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5" x14ac:dyDescent="0.2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5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9:22" ht="15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9:22" ht="15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9:22" ht="15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9:22" ht="15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9:22" ht="15" x14ac:dyDescent="0.2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9:22" ht="15" x14ac:dyDescent="0.2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9:22" ht="15" x14ac:dyDescent="0.2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9:22" ht="15" x14ac:dyDescent="0.2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9:22" ht="15" x14ac:dyDescent="0.2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9:22" ht="15" x14ac:dyDescent="0.2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9:22" ht="15" x14ac:dyDescent="0.2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9:22" ht="15" x14ac:dyDescent="0.2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9:22" ht="15" x14ac:dyDescent="0.2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9:22" ht="15" x14ac:dyDescent="0.2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9:22" ht="15" x14ac:dyDescent="0.2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9:22" ht="15" x14ac:dyDescent="0.2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9:22" ht="15" x14ac:dyDescent="0.2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9:22" ht="15" x14ac:dyDescent="0.2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9:22" ht="15" x14ac:dyDescent="0.2"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9:22" ht="15" x14ac:dyDescent="0.2"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9:22" ht="15" x14ac:dyDescent="0.2"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9:22" ht="15" x14ac:dyDescent="0.2"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9:22" ht="15" x14ac:dyDescent="0.2"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9:22" ht="15" x14ac:dyDescent="0.2"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9:22" ht="15" x14ac:dyDescent="0.2"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9:22" ht="15" x14ac:dyDescent="0.2"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9:22" ht="15" x14ac:dyDescent="0.2"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9:22" ht="15" x14ac:dyDescent="0.2"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9:22" ht="15" x14ac:dyDescent="0.2"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9:22" ht="15" x14ac:dyDescent="0.2"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9:22" ht="15" x14ac:dyDescent="0.2"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9:22" ht="15" x14ac:dyDescent="0.2"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9:22" ht="15" x14ac:dyDescent="0.2"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9:22" ht="15" x14ac:dyDescent="0.2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9:22" ht="15" x14ac:dyDescent="0.2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9:22" ht="15" x14ac:dyDescent="0.2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9:22" ht="15" x14ac:dyDescent="0.2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9:22" ht="15" x14ac:dyDescent="0.2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9:22" ht="15" x14ac:dyDescent="0.2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9:22" ht="15" x14ac:dyDescent="0.2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9:22" ht="15" x14ac:dyDescent="0.2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9:22" ht="15" x14ac:dyDescent="0.2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9:22" ht="15" x14ac:dyDescent="0.2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9:22" ht="15" x14ac:dyDescent="0.2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9:22" ht="15" x14ac:dyDescent="0.2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9:22" ht="15" x14ac:dyDescent="0.2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9:22" ht="15" x14ac:dyDescent="0.2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9:22" ht="15" x14ac:dyDescent="0.2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9:22" ht="15" x14ac:dyDescent="0.2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9:22" ht="15" x14ac:dyDescent="0.2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9:22" ht="15" x14ac:dyDescent="0.2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9:22" ht="15" x14ac:dyDescent="0.2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9:22" ht="15" x14ac:dyDescent="0.2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9:22" ht="15" x14ac:dyDescent="0.2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9:22" ht="15" x14ac:dyDescent="0.2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9:22" ht="15" x14ac:dyDescent="0.2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9:22" ht="15" x14ac:dyDescent="0.2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9:22" ht="15" x14ac:dyDescent="0.2"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9:22" ht="15" x14ac:dyDescent="0.2"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9:22" ht="15" x14ac:dyDescent="0.2"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9:22" ht="15" x14ac:dyDescent="0.2"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9:22" ht="15" x14ac:dyDescent="0.2"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9:22" ht="15" x14ac:dyDescent="0.2"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9:22" ht="15" x14ac:dyDescent="0.2"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9:22" ht="15" x14ac:dyDescent="0.2"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9:22" ht="15" x14ac:dyDescent="0.2"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9:22" ht="15" x14ac:dyDescent="0.2"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9:22" ht="15" x14ac:dyDescent="0.2"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9:22" ht="15" x14ac:dyDescent="0.2"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9:22" ht="15" x14ac:dyDescent="0.2"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9:22" ht="15" x14ac:dyDescent="0.2"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9:22" ht="15" x14ac:dyDescent="0.2"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9:22" ht="15" x14ac:dyDescent="0.2"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9:22" ht="15" x14ac:dyDescent="0.2"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9:22" ht="15" x14ac:dyDescent="0.2"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9:22" ht="15" x14ac:dyDescent="0.2"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</sheetData>
  <sortState ref="A6:V95">
    <sortCondition ref="D6:D95"/>
  </sortState>
  <mergeCells count="5">
    <mergeCell ref="A106:H106"/>
    <mergeCell ref="I3:N3"/>
    <mergeCell ref="O3:T3"/>
    <mergeCell ref="A100:H100"/>
    <mergeCell ref="A96:H96"/>
  </mergeCells>
  <phoneticPr fontId="8" type="noConversion"/>
  <printOptions horizontalCentered="1"/>
  <pageMargins left="0" right="0" top="0.39370078740157483" bottom="0.19685039370078741" header="0" footer="0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2009-10-19T23:53:10Z</cp:lastPrinted>
  <dcterms:created xsi:type="dcterms:W3CDTF">2007-03-24T16:51:44Z</dcterms:created>
  <dcterms:modified xsi:type="dcterms:W3CDTF">2013-07-03T21:46:34Z</dcterms:modified>
</cp:coreProperties>
</file>