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13" i="1" l="1"/>
  <c r="U15" i="1" l="1"/>
  <c r="V9" i="1"/>
  <c r="V6" i="1"/>
  <c r="U6" i="1"/>
  <c r="V7" i="1"/>
  <c r="U7" i="1"/>
  <c r="T11" i="1"/>
  <c r="T17" i="1" s="1"/>
  <c r="V15" i="1"/>
  <c r="V13" i="1"/>
  <c r="I11" i="1"/>
  <c r="J11" i="1"/>
  <c r="J17" i="1" s="1"/>
  <c r="O11" i="1"/>
  <c r="P11" i="1"/>
  <c r="P17" i="1" s="1"/>
  <c r="L11" i="1"/>
  <c r="M11" i="1"/>
  <c r="N11" i="1" s="1"/>
  <c r="R11" i="1"/>
  <c r="R17" i="1" s="1"/>
  <c r="S11" i="1"/>
  <c r="S17" i="1" s="1"/>
  <c r="L17" i="1"/>
  <c r="Q11" i="1" l="1"/>
  <c r="Q17" i="1" s="1"/>
  <c r="K11" i="1"/>
  <c r="K17" i="1" s="1"/>
  <c r="O17" i="1"/>
  <c r="I17" i="1"/>
  <c r="V11" i="1"/>
  <c r="N17" i="1"/>
  <c r="V17" i="1" s="1"/>
  <c r="M17" i="1"/>
  <c r="U11" i="1" l="1"/>
  <c r="U17" i="1"/>
</calcChain>
</file>

<file path=xl/sharedStrings.xml><?xml version="1.0" encoding="utf-8"?>
<sst xmlns="http://schemas.openxmlformats.org/spreadsheetml/2006/main" count="80" uniqueCount="51">
  <si>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</si>
  <si>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</si>
  <si>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</si>
  <si>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</si>
  <si>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</si>
  <si>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</si>
  <si>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</si>
  <si>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</si>
  <si>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</si>
  <si>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</si>
  <si>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</si>
  <si>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</si>
  <si>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</si>
  <si>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</si>
  <si>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</si>
  <si>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</si>
  <si>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</si>
  <si>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</si>
  <si>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</si>
  <si>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</si>
  <si>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</si>
  <si>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</si>
  <si>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</si>
  <si>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</si>
  <si>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</si>
  <si>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</si>
  <si>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</si>
  <si>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</si>
  <si>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</si>
  <si>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</si>
  <si>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</si>
  <si>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</si>
  <si>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</si>
  <si>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</si>
  <si>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</si>
  <si>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</si>
  <si>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</si>
  <si>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</si>
  <si>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</si>
  <si>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</si>
  <si>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</si>
  <si>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</si>
  <si>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</si>
  <si>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- 2013/2012</t>
  </si>
  <si>
    <t>TOQUEPALA 1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</si>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</sst>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0" fillId="4" borderId="0" xfId="0" applyFill="1" applyAlignment="1"/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4" ht="18" x14ac:dyDescent="0.25">
      <c r="A1" s="48" t="s">
        <v>43</v>
      </c>
      <c r="B1" s="3"/>
    </row>
    <row r="2" spans="1:24" ht="13.5" thickBot="1" x14ac:dyDescent="0.25">
      <c r="A2" s="58"/>
    </row>
    <row r="3" spans="1:24" customFormat="1" ht="13.5" thickBot="1" x14ac:dyDescent="0.25">
      <c r="A3" s="53"/>
      <c r="I3" s="62">
        <v>2013</v>
      </c>
      <c r="J3" s="63"/>
      <c r="K3" s="63"/>
      <c r="L3" s="63"/>
      <c r="M3" s="63"/>
      <c r="N3" s="64"/>
      <c r="O3" s="62">
        <v>2012</v>
      </c>
      <c r="P3" s="63"/>
      <c r="Q3" s="63"/>
      <c r="R3" s="63"/>
      <c r="S3" s="63"/>
      <c r="T3" s="64"/>
      <c r="U3" s="4"/>
      <c r="V3" s="4"/>
    </row>
    <row r="4" spans="1:24" customFormat="1" ht="73.5" customHeight="1" x14ac:dyDescent="0.2">
      <c r="A4" s="54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4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5" t="s">
        <v>46</v>
      </c>
      <c r="O4" s="54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5" t="s">
        <v>47</v>
      </c>
      <c r="U4" s="56" t="s">
        <v>48</v>
      </c>
      <c r="V4" s="55" t="s">
        <v>49</v>
      </c>
    </row>
    <row r="5" spans="1:24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4" ht="15" x14ac:dyDescent="0.2">
      <c r="A6" s="42" t="s">
        <v>9</v>
      </c>
      <c r="B6" s="11" t="s">
        <v>21</v>
      </c>
      <c r="C6" s="11" t="s">
        <v>31</v>
      </c>
      <c r="D6" s="11" t="s">
        <v>33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227.547786</v>
      </c>
      <c r="J6" s="12">
        <v>0</v>
      </c>
      <c r="K6" s="13">
        <v>227.547786</v>
      </c>
      <c r="L6" s="12">
        <v>682.21993799999996</v>
      </c>
      <c r="M6" s="12">
        <v>0</v>
      </c>
      <c r="N6" s="28">
        <v>682.21993799999996</v>
      </c>
      <c r="O6" s="27">
        <v>289.97230500000001</v>
      </c>
      <c r="P6" s="12">
        <v>0</v>
      </c>
      <c r="Q6" s="13">
        <v>289.97230500000001</v>
      </c>
      <c r="R6" s="12">
        <v>731.65617699999996</v>
      </c>
      <c r="S6" s="12">
        <v>0</v>
      </c>
      <c r="T6" s="28">
        <v>731.65617699999996</v>
      </c>
      <c r="U6" s="37">
        <f>+((K6/Q6)-1)*100</f>
        <v>-21.527752107222796</v>
      </c>
      <c r="V6" s="43">
        <f>+((N6/T6)-1)*100</f>
        <v>-6.7567582361844796</v>
      </c>
      <c r="W6" s="2"/>
    </row>
    <row r="7" spans="1:24" ht="15" x14ac:dyDescent="0.2">
      <c r="A7" s="42" t="s">
        <v>9</v>
      </c>
      <c r="B7" s="11" t="s">
        <v>21</v>
      </c>
      <c r="C7" s="11" t="s">
        <v>31</v>
      </c>
      <c r="D7" s="11" t="s">
        <v>33</v>
      </c>
      <c r="E7" s="11" t="s">
        <v>44</v>
      </c>
      <c r="F7" s="11" t="s">
        <v>39</v>
      </c>
      <c r="G7" s="11" t="s">
        <v>40</v>
      </c>
      <c r="H7" s="22" t="s">
        <v>41</v>
      </c>
      <c r="I7" s="27">
        <v>102.74409900000001</v>
      </c>
      <c r="J7" s="12">
        <v>0</v>
      </c>
      <c r="K7" s="13">
        <v>102.74409900000001</v>
      </c>
      <c r="L7" s="12">
        <v>355.82273199999997</v>
      </c>
      <c r="M7" s="12">
        <v>0</v>
      </c>
      <c r="N7" s="28">
        <v>355.82273199999997</v>
      </c>
      <c r="O7" s="27">
        <v>418.871013</v>
      </c>
      <c r="P7" s="12">
        <v>0</v>
      </c>
      <c r="Q7" s="13">
        <v>418.871013</v>
      </c>
      <c r="R7" s="12">
        <v>1053.498331</v>
      </c>
      <c r="S7" s="12">
        <v>0</v>
      </c>
      <c r="T7" s="28">
        <v>1053.498331</v>
      </c>
      <c r="U7" s="37">
        <f>+((K7/Q7)-1)*100</f>
        <v>-75.471184252131579</v>
      </c>
      <c r="V7" s="43">
        <f>+((N7/T7)-1)*100</f>
        <v>-66.224651569951092</v>
      </c>
      <c r="W7" s="2"/>
    </row>
    <row r="8" spans="1:24" ht="15" x14ac:dyDescent="0.2">
      <c r="A8" s="42" t="s">
        <v>9</v>
      </c>
      <c r="B8" s="11" t="s">
        <v>21</v>
      </c>
      <c r="C8" s="11" t="s">
        <v>31</v>
      </c>
      <c r="D8" s="11" t="s">
        <v>33</v>
      </c>
      <c r="E8" s="11" t="s">
        <v>38</v>
      </c>
      <c r="F8" s="11" t="s">
        <v>39</v>
      </c>
      <c r="G8" s="11" t="s">
        <v>40</v>
      </c>
      <c r="H8" s="22" t="s">
        <v>41</v>
      </c>
      <c r="I8" s="27">
        <v>136.87097800000001</v>
      </c>
      <c r="J8" s="12">
        <v>0</v>
      </c>
      <c r="K8" s="13">
        <v>136.87097800000001</v>
      </c>
      <c r="L8" s="12">
        <v>337.84041999999999</v>
      </c>
      <c r="M8" s="12">
        <v>0</v>
      </c>
      <c r="N8" s="28">
        <v>337.84041999999999</v>
      </c>
      <c r="O8" s="27">
        <v>31.613817000000001</v>
      </c>
      <c r="P8" s="12">
        <v>0</v>
      </c>
      <c r="Q8" s="13">
        <v>31.613817000000001</v>
      </c>
      <c r="R8" s="12">
        <v>74.912146000000007</v>
      </c>
      <c r="S8" s="12">
        <v>0</v>
      </c>
      <c r="T8" s="28">
        <v>74.912146000000007</v>
      </c>
      <c r="U8" s="50" t="s">
        <v>20</v>
      </c>
      <c r="V8" s="57" t="s">
        <v>20</v>
      </c>
      <c r="W8" s="2"/>
    </row>
    <row r="9" spans="1:24" ht="15" x14ac:dyDescent="0.2">
      <c r="A9" s="42" t="s">
        <v>9</v>
      </c>
      <c r="B9" s="11" t="s">
        <v>21</v>
      </c>
      <c r="C9" s="11" t="s">
        <v>31</v>
      </c>
      <c r="D9" s="11" t="s">
        <v>33</v>
      </c>
      <c r="E9" s="11" t="s">
        <v>42</v>
      </c>
      <c r="F9" s="11" t="s">
        <v>39</v>
      </c>
      <c r="G9" s="11" t="s">
        <v>40</v>
      </c>
      <c r="H9" s="22" t="s">
        <v>41</v>
      </c>
      <c r="I9" s="27">
        <v>93.470310999999995</v>
      </c>
      <c r="J9" s="12">
        <v>0</v>
      </c>
      <c r="K9" s="13">
        <v>93.470310999999995</v>
      </c>
      <c r="L9" s="12">
        <v>192.07364699999999</v>
      </c>
      <c r="M9" s="12">
        <v>0</v>
      </c>
      <c r="N9" s="28">
        <v>192.07364699999999</v>
      </c>
      <c r="O9" s="27">
        <v>41.992713000000002</v>
      </c>
      <c r="P9" s="12">
        <v>0</v>
      </c>
      <c r="Q9" s="13">
        <v>41.992713000000002</v>
      </c>
      <c r="R9" s="12">
        <v>361.97028599999999</v>
      </c>
      <c r="S9" s="12">
        <v>0</v>
      </c>
      <c r="T9" s="28">
        <v>361.97028599999999</v>
      </c>
      <c r="U9" s="50" t="s">
        <v>20</v>
      </c>
      <c r="V9" s="43">
        <f>+((N9/T9)-1)*100</f>
        <v>-46.936625897519114</v>
      </c>
      <c r="W9" s="2"/>
    </row>
    <row r="10" spans="1:24" ht="15" x14ac:dyDescent="0.2">
      <c r="A10" s="42"/>
      <c r="B10" s="11"/>
      <c r="C10" s="11"/>
      <c r="D10" s="11"/>
      <c r="E10" s="11"/>
      <c r="F10" s="11"/>
      <c r="G10" s="11"/>
      <c r="H10" s="22"/>
      <c r="I10" s="27"/>
      <c r="J10" s="12"/>
      <c r="K10" s="13"/>
      <c r="L10" s="12"/>
      <c r="M10" s="12"/>
      <c r="N10" s="28"/>
      <c r="O10" s="27"/>
      <c r="P10" s="12"/>
      <c r="Q10" s="13"/>
      <c r="R10" s="12"/>
      <c r="S10" s="12"/>
      <c r="T10" s="28"/>
      <c r="U10" s="37"/>
      <c r="V10" s="43"/>
      <c r="W10" s="2"/>
    </row>
    <row r="11" spans="1:24" ht="15.75" customHeight="1" x14ac:dyDescent="0.2">
      <c r="A11" s="65" t="s">
        <v>18</v>
      </c>
      <c r="B11" s="66"/>
      <c r="C11" s="66"/>
      <c r="D11" s="66"/>
      <c r="E11" s="66"/>
      <c r="F11" s="66"/>
      <c r="G11" s="66"/>
      <c r="H11" s="67"/>
      <c r="I11" s="29">
        <f>SUM(I6:I9)</f>
        <v>560.63317400000005</v>
      </c>
      <c r="J11" s="15">
        <f>SUM(J6:J9)</f>
        <v>0</v>
      </c>
      <c r="K11" s="16">
        <f>SUM(I11:J11)</f>
        <v>560.63317400000005</v>
      </c>
      <c r="L11" s="14">
        <f>SUM(L6:L9)</f>
        <v>1567.9567369999997</v>
      </c>
      <c r="M11" s="15">
        <f>SUM(M6:M9)</f>
        <v>0</v>
      </c>
      <c r="N11" s="30">
        <f>SUM(L11:M11)</f>
        <v>1567.9567369999997</v>
      </c>
      <c r="O11" s="29">
        <f>SUM(O6:O9)</f>
        <v>782.44984799999997</v>
      </c>
      <c r="P11" s="15">
        <f>SUM(P6:P9)</f>
        <v>0</v>
      </c>
      <c r="Q11" s="16">
        <f>SUM(O11:P11)</f>
        <v>782.44984799999997</v>
      </c>
      <c r="R11" s="14">
        <f>SUM(R6:R9)</f>
        <v>2222.03694</v>
      </c>
      <c r="S11" s="15">
        <f>SUM(S6:S9)</f>
        <v>0</v>
      </c>
      <c r="T11" s="30">
        <f>SUM(T6:T9)</f>
        <v>2222.03694</v>
      </c>
      <c r="U11" s="37">
        <f>+((K11/Q11)-1)*100</f>
        <v>-28.348995730139105</v>
      </c>
      <c r="V11" s="43">
        <f>+((N11/T11)-1)*100</f>
        <v>-29.436063425660251</v>
      </c>
      <c r="W11" s="7"/>
    </row>
    <row r="12" spans="1:24" ht="15.75" x14ac:dyDescent="0.2">
      <c r="A12" s="25"/>
      <c r="B12" s="9"/>
      <c r="C12" s="9"/>
      <c r="D12" s="9"/>
      <c r="E12" s="9"/>
      <c r="F12" s="9"/>
      <c r="G12" s="9"/>
      <c r="H12" s="21"/>
      <c r="I12" s="31"/>
      <c r="J12" s="17"/>
      <c r="K12" s="18"/>
      <c r="L12" s="17"/>
      <c r="M12" s="17"/>
      <c r="N12" s="32"/>
      <c r="O12" s="31"/>
      <c r="P12" s="17"/>
      <c r="Q12" s="18"/>
      <c r="R12" s="17"/>
      <c r="S12" s="17"/>
      <c r="T12" s="32"/>
      <c r="U12" s="37"/>
      <c r="V12" s="43"/>
    </row>
    <row r="13" spans="1:24" ht="15" x14ac:dyDescent="0.2">
      <c r="A13" s="42" t="s">
        <v>9</v>
      </c>
      <c r="B13" s="11" t="s">
        <v>21</v>
      </c>
      <c r="C13" s="11" t="s">
        <v>31</v>
      </c>
      <c r="D13" s="11" t="s">
        <v>22</v>
      </c>
      <c r="E13" s="11" t="s">
        <v>23</v>
      </c>
      <c r="F13" s="11" t="s">
        <v>24</v>
      </c>
      <c r="G13" s="11" t="s">
        <v>25</v>
      </c>
      <c r="H13" s="22" t="s">
        <v>26</v>
      </c>
      <c r="I13" s="27">
        <v>452.87619999999998</v>
      </c>
      <c r="J13" s="12">
        <v>0</v>
      </c>
      <c r="K13" s="13">
        <v>452.87619999999998</v>
      </c>
      <c r="L13" s="12">
        <v>950.95330000000001</v>
      </c>
      <c r="M13" s="12">
        <v>0</v>
      </c>
      <c r="N13" s="28">
        <v>950.95330000000001</v>
      </c>
      <c r="O13" s="27">
        <v>774.37980000000005</v>
      </c>
      <c r="P13" s="12">
        <v>0</v>
      </c>
      <c r="Q13" s="13">
        <v>774.37980000000005</v>
      </c>
      <c r="R13" s="12">
        <v>1544.5802000000001</v>
      </c>
      <c r="S13" s="12">
        <v>0</v>
      </c>
      <c r="T13" s="28">
        <v>1544.5802000000001</v>
      </c>
      <c r="U13" s="37">
        <f>+((K13/Q13)-1)*100</f>
        <v>-41.517560246277085</v>
      </c>
      <c r="V13" s="43">
        <f>+((N13/T13)-1)*100</f>
        <v>-38.432895876821419</v>
      </c>
      <c r="W13" s="2"/>
    </row>
    <row r="14" spans="1:24" ht="15.75" x14ac:dyDescent="0.2">
      <c r="A14" s="45"/>
      <c r="B14" s="46"/>
      <c r="C14" s="46"/>
      <c r="D14" s="46"/>
      <c r="E14" s="46"/>
      <c r="F14" s="46"/>
      <c r="G14" s="46"/>
      <c r="H14" s="47"/>
      <c r="I14" s="29"/>
      <c r="J14" s="15"/>
      <c r="K14" s="16"/>
      <c r="L14" s="14"/>
      <c r="M14" s="15"/>
      <c r="N14" s="30"/>
      <c r="O14" s="29"/>
      <c r="P14" s="15"/>
      <c r="Q14" s="16"/>
      <c r="R14" s="14"/>
      <c r="S14" s="15"/>
      <c r="T14" s="30"/>
      <c r="U14" s="37"/>
      <c r="V14" s="43"/>
      <c r="W14" s="7"/>
    </row>
    <row r="15" spans="1:24" ht="15" x14ac:dyDescent="0.2">
      <c r="A15" s="42" t="s">
        <v>9</v>
      </c>
      <c r="B15" s="11" t="s">
        <v>21</v>
      </c>
      <c r="C15" s="11" t="s">
        <v>31</v>
      </c>
      <c r="D15" s="11" t="s">
        <v>27</v>
      </c>
      <c r="E15" s="11" t="s">
        <v>28</v>
      </c>
      <c r="F15" s="11" t="s">
        <v>29</v>
      </c>
      <c r="G15" s="11" t="s">
        <v>29</v>
      </c>
      <c r="H15" s="22" t="s">
        <v>30</v>
      </c>
      <c r="I15" s="27">
        <v>319.50794000000002</v>
      </c>
      <c r="J15" s="12">
        <v>0</v>
      </c>
      <c r="K15" s="13">
        <v>319.50794000000002</v>
      </c>
      <c r="L15" s="12">
        <v>918.33050200000002</v>
      </c>
      <c r="M15" s="12">
        <v>0</v>
      </c>
      <c r="N15" s="28">
        <v>918.33050200000002</v>
      </c>
      <c r="O15" s="27">
        <v>398.002073</v>
      </c>
      <c r="P15" s="12">
        <v>0</v>
      </c>
      <c r="Q15" s="13">
        <v>398.002073</v>
      </c>
      <c r="R15" s="12">
        <v>955.60816499999999</v>
      </c>
      <c r="S15" s="12">
        <v>0</v>
      </c>
      <c r="T15" s="28">
        <v>955.60816499999999</v>
      </c>
      <c r="U15" s="37">
        <f>+((K15/Q15)-1)*100</f>
        <v>-19.722041246755005</v>
      </c>
      <c r="V15" s="43">
        <f>+((N15/T15)-1)*100</f>
        <v>-3.9009360075947019</v>
      </c>
      <c r="W15" s="7"/>
    </row>
    <row r="16" spans="1:24" ht="15.75" x14ac:dyDescent="0.2">
      <c r="A16" s="42"/>
      <c r="B16" s="9"/>
      <c r="C16" s="9"/>
      <c r="D16" s="9"/>
      <c r="E16" s="9"/>
      <c r="F16" s="9"/>
      <c r="G16" s="9"/>
      <c r="H16" s="21"/>
      <c r="I16" s="31"/>
      <c r="J16" s="19"/>
      <c r="K16" s="20"/>
      <c r="L16" s="19"/>
      <c r="M16" s="19"/>
      <c r="N16" s="33"/>
      <c r="O16" s="38"/>
      <c r="P16" s="19"/>
      <c r="Q16" s="20"/>
      <c r="R16" s="19"/>
      <c r="S16" s="19"/>
      <c r="T16" s="33"/>
      <c r="U16" s="24"/>
      <c r="V16" s="44"/>
      <c r="W16" s="2"/>
      <c r="X16" s="2"/>
    </row>
    <row r="17" spans="1:22" s="8" customFormat="1" ht="21" thickBot="1" x14ac:dyDescent="0.35">
      <c r="A17" s="59" t="s">
        <v>9</v>
      </c>
      <c r="B17" s="60"/>
      <c r="C17" s="60"/>
      <c r="D17" s="60"/>
      <c r="E17" s="60"/>
      <c r="F17" s="60"/>
      <c r="G17" s="60"/>
      <c r="H17" s="61"/>
      <c r="I17" s="34">
        <f t="shared" ref="I17:T17" si="0">SUM(I11,I13,I15)</f>
        <v>1333.0173139999999</v>
      </c>
      <c r="J17" s="35">
        <f t="shared" si="0"/>
        <v>0</v>
      </c>
      <c r="K17" s="35">
        <f t="shared" si="0"/>
        <v>1333.0173139999999</v>
      </c>
      <c r="L17" s="35">
        <f t="shared" si="0"/>
        <v>3437.2405389999994</v>
      </c>
      <c r="M17" s="35">
        <f t="shared" si="0"/>
        <v>0</v>
      </c>
      <c r="N17" s="36">
        <f t="shared" si="0"/>
        <v>3437.2405389999994</v>
      </c>
      <c r="O17" s="34">
        <f t="shared" si="0"/>
        <v>1954.831721</v>
      </c>
      <c r="P17" s="35">
        <f t="shared" si="0"/>
        <v>0</v>
      </c>
      <c r="Q17" s="35">
        <f t="shared" si="0"/>
        <v>1954.831721</v>
      </c>
      <c r="R17" s="35">
        <f t="shared" si="0"/>
        <v>4722.2253049999999</v>
      </c>
      <c r="S17" s="35">
        <f t="shared" si="0"/>
        <v>0</v>
      </c>
      <c r="T17" s="36">
        <f t="shared" si="0"/>
        <v>4722.2253049999999</v>
      </c>
      <c r="U17" s="52">
        <f>+((K17/Q17)-1)*100</f>
        <v>-31.809101536469285</v>
      </c>
      <c r="V17" s="51">
        <f>+((N17/T17)-1)*100</f>
        <v>-27.211424339271339</v>
      </c>
    </row>
    <row r="19" spans="1:22" x14ac:dyDescent="0.2">
      <c r="A19" s="49" t="s">
        <v>19</v>
      </c>
    </row>
    <row r="20" spans="1:22" x14ac:dyDescent="0.2">
      <c r="A20" s="5" t="s">
        <v>50</v>
      </c>
    </row>
    <row r="21" spans="1:22" x14ac:dyDescent="0.2">
      <c r="A21" s="5" t="s">
        <v>17</v>
      </c>
      <c r="B21" s="6"/>
    </row>
    <row r="22" spans="1:22" x14ac:dyDescent="0.2">
      <c r="A22" s="6" t="s">
        <v>32</v>
      </c>
    </row>
  </sheetData>
  <sortState ref="A6:T9">
    <sortCondition descending="1" ref="N6:N9"/>
  </sortState>
  <mergeCells count="4">
    <mergeCell ref="A17:H17"/>
    <mergeCell ref="I3:N3"/>
    <mergeCell ref="O3:T3"/>
    <mergeCell ref="A11:H11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2013-04-25T19:06:48Z</dcterms:modified>
</cp:coreProperties>
</file>