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2120" windowHeight="8580"/>
  </bookViews>
  <sheets>
    <sheet name="InformacionGeneral 5 " sheetId="1" r:id="rId1"/>
  </sheets>
  <calcPr calcId="145621"/>
</workbook>
</file>

<file path=xl/calcChain.xml><?xml version="1.0" encoding="utf-8"?>
<calcChain xmlns="http://schemas.openxmlformats.org/spreadsheetml/2006/main">
  <c r="U15" i="1" l="1"/>
  <c r="U9" i="1"/>
  <c r="V9" i="1"/>
  <c r="V6" i="1"/>
  <c r="U6" i="1"/>
  <c r="V7" i="1"/>
  <c r="U7" i="1"/>
  <c r="U13" i="1"/>
  <c r="T11" i="1"/>
  <c r="T17" i="1" s="1"/>
  <c r="V15" i="1"/>
  <c r="V13" i="1"/>
  <c r="I11" i="1"/>
  <c r="J11" i="1"/>
  <c r="J17" i="1" s="1"/>
  <c r="O11" i="1"/>
  <c r="P11" i="1"/>
  <c r="P17" i="1" s="1"/>
  <c r="L11" i="1"/>
  <c r="M11" i="1"/>
  <c r="N11" i="1" s="1"/>
  <c r="R11" i="1"/>
  <c r="R17" i="1" s="1"/>
  <c r="S11" i="1"/>
  <c r="S17" i="1" s="1"/>
  <c r="L17" i="1"/>
  <c r="Q11" i="1" l="1"/>
  <c r="Q17" i="1" s="1"/>
  <c r="K11" i="1"/>
  <c r="K17" i="1" s="1"/>
  <c r="O17" i="1"/>
  <c r="I17" i="1"/>
  <c r="V11" i="1"/>
  <c r="N17" i="1"/>
  <c r="V17" i="1" s="1"/>
  <c r="M17" i="1"/>
  <c r="U11" i="1" l="1"/>
  <c r="U17" i="1"/>
</calcChain>
</file>

<file path=xl/sharedStrings.xml><?xml version="1.0" encoding="utf-8"?>
<sst xmlns="http://schemas.openxmlformats.org/spreadsheetml/2006/main" count="78" uniqueCount="50">
  <si>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</si>
  <si>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</si>
  <si>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</si>
  <si>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</si>
  <si>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</si>
  <si>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</si>
  <si>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</si>
  <si>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</si>
  <si>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</si>
  <si>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CONCENTRACIÓN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</si>
  <si>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</si>
  <si>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</si>
  <si>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</si>
  <si>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</si>
  <si>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</si>
  <si>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</si>
  <si>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</si>
  <si>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Cifras Preliminares</t>
  </si>
  <si>
    <t>SUB TOTAL: SOUTHERN PERU COPPER CORPORATION SUCURSAL DEL PERU</t>
  </si>
  <si>
    <r>
      <t>g)</t>
    </r>
    <r>
      <rPr>
        <sz val="8"/>
        <rFont val="Arial"/>
        <family val="2"/>
      </rPr>
      <t xml:space="preserve"> Cuenta con dos ubicaciones geográficas, Tacna y Moquegua. (Referencial).</t>
    </r>
  </si>
  <si>
    <t>---</t>
  </si>
  <si>
    <t>FLOTACIÓN</t>
  </si>
  <si>
    <t>COMPAÑIA MINERA ANTAMINA S.A.</t>
  </si>
  <si>
    <t>ANTAMINA</t>
  </si>
  <si>
    <t>ANCASH</t>
  </si>
  <si>
    <t>HUARI</t>
  </si>
  <si>
    <t>SAN MARCOS</t>
  </si>
  <si>
    <t>SOCIEDAD MINERA CERRO VERDE S.A.A.</t>
  </si>
  <si>
    <t>CERRO VERDE 1,2,3</t>
  </si>
  <si>
    <t>AREQUIPA</t>
  </si>
  <si>
    <t>YARABAMBA</t>
  </si>
  <si>
    <t>RÉGIMEN GENERAL</t>
  </si>
  <si>
    <r>
      <t>FUENTE:</t>
    </r>
    <r>
      <rPr>
        <sz val="10"/>
        <rFont val="Arial"/>
        <family val="2"/>
      </rPr>
      <t xml:space="preserve">  DIRECCIÓN GENERAL DE MINERÍA - DPM - Estadística Minera</t>
    </r>
  </si>
  <si>
    <t>SOUTHERN PERU COPPER CORPORATION SUCURSAL DEL PERU</t>
  </si>
  <si>
    <t>MOQUEGUA</t>
  </si>
  <si>
    <t>MARISCAL NIETO</t>
  </si>
  <si>
    <t>TORATA</t>
  </si>
  <si>
    <t>CUAJONE 1</t>
  </si>
  <si>
    <t>SIMARRONA</t>
  </si>
  <si>
    <t>TACNA</t>
  </si>
  <si>
    <t>JORGE BASADRE</t>
  </si>
  <si>
    <t>ILABAYA</t>
  </si>
  <si>
    <t>TOTORAL</t>
  </si>
  <si>
    <t>TOTAL - ENERO</t>
  </si>
  <si>
    <t>TOTAL ACUMULADO ENERO - ENERO</t>
  </si>
  <si>
    <t>TOTAL COMPARADO ACUMULADO - ENERO - ENERO</t>
  </si>
  <si>
    <t>Var. % 2012/2011 - ENERO</t>
  </si>
  <si>
    <t>Var. % 2012/2011 - ENERO - ENERO</t>
  </si>
  <si>
    <t>PRODUCCIÓN MINERA METÁLICA DE MOLIBDENO (TMF) - 2013/2012</t>
  </si>
  <si>
    <t>TOQUEPALA 1  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</si>
</sst>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b/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Georgia"/>
      <family val="1"/>
    </font>
    <font>
      <sz val="8"/>
      <name val="Arial"/>
      <family val="2"/>
    </font>
    <font>
      <b/>
      <sz val="14"/>
      <color indexed="10"/>
      <name val="Arial"/>
      <family val="2"/>
    </font>
    <font>
      <b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FF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/>
      <top style="medium">
        <color indexed="64"/>
      </top>
      <bottom style="thin">
        <color indexed="23"/>
      </bottom>
      <diagonal/>
    </border>
    <border>
      <left/>
      <right style="medium">
        <color indexed="64"/>
      </right>
      <top style="thin">
        <color indexed="23"/>
      </top>
      <bottom style="medium">
        <color indexed="64"/>
      </bottom>
      <diagonal/>
    </border>
    <border>
      <left style="medium">
        <color indexed="64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medium">
        <color indexed="64"/>
      </top>
      <bottom style="thin">
        <color indexed="23"/>
      </bottom>
      <diagonal/>
    </border>
    <border>
      <left/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medium">
        <color indexed="64"/>
      </right>
      <top style="thin">
        <color indexed="23"/>
      </top>
      <bottom style="thin">
        <color indexed="23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Alignment="1"/>
    <xf numFmtId="3" fontId="0" fillId="0" borderId="0" xfId="0" applyNumberFormat="1" applyAlignment="1"/>
    <xf numFmtId="0" fontId="2" fillId="0" borderId="0" xfId="0" applyFont="1"/>
    <xf numFmtId="0" fontId="4" fillId="0" borderId="0" xfId="0" applyFont="1" applyBorder="1"/>
    <xf numFmtId="0" fontId="4" fillId="0" borderId="0" xfId="0" applyFont="1" applyAlignment="1"/>
    <xf numFmtId="0" fontId="3" fillId="0" borderId="0" xfId="0" applyFont="1" applyAlignment="1"/>
    <xf numFmtId="0" fontId="7" fillId="0" borderId="0" xfId="0" applyFont="1" applyAlignment="1"/>
    <xf numFmtId="0" fontId="4" fillId="0" borderId="0" xfId="0" applyFont="1"/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/>
    <xf numFmtId="3" fontId="7" fillId="0" borderId="1" xfId="0" applyNumberFormat="1" applyFont="1" applyBorder="1" applyAlignment="1">
      <alignment horizontal="right"/>
    </xf>
    <xf numFmtId="3" fontId="7" fillId="2" borderId="1" xfId="0" applyNumberFormat="1" applyFont="1" applyFill="1" applyBorder="1" applyAlignment="1">
      <alignment horizontal="right"/>
    </xf>
    <xf numFmtId="3" fontId="6" fillId="0" borderId="1" xfId="0" applyNumberFormat="1" applyFont="1" applyFill="1" applyBorder="1" applyAlignment="1">
      <alignment vertical="center" wrapText="1"/>
    </xf>
    <xf numFmtId="3" fontId="6" fillId="0" borderId="1" xfId="0" applyNumberFormat="1" applyFont="1" applyBorder="1" applyAlignment="1">
      <alignment vertical="center" wrapText="1"/>
    </xf>
    <xf numFmtId="3" fontId="6" fillId="2" borderId="1" xfId="0" applyNumberFormat="1" applyFont="1" applyFill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3" fontId="6" fillId="0" borderId="1" xfId="0" applyNumberFormat="1" applyFont="1" applyBorder="1" applyAlignment="1">
      <alignment horizontal="right" vertical="center"/>
    </xf>
    <xf numFmtId="3" fontId="6" fillId="2" borderId="1" xfId="0" applyNumberFormat="1" applyFont="1" applyFill="1" applyBorder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0" fontId="0" fillId="0" borderId="2" xfId="0" applyBorder="1" applyAlignment="1"/>
    <xf numFmtId="0" fontId="1" fillId="0" borderId="3" xfId="0" applyFont="1" applyBorder="1" applyAlignment="1">
      <alignment horizontal="center" vertical="center"/>
    </xf>
    <xf numFmtId="3" fontId="6" fillId="0" borderId="3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3" fontId="7" fillId="0" borderId="4" xfId="0" applyNumberFormat="1" applyFont="1" applyBorder="1" applyAlignment="1">
      <alignment horizontal="right"/>
    </xf>
    <xf numFmtId="3" fontId="7" fillId="2" borderId="5" xfId="0" applyNumberFormat="1" applyFont="1" applyFill="1" applyBorder="1" applyAlignment="1">
      <alignment horizontal="right"/>
    </xf>
    <xf numFmtId="3" fontId="6" fillId="0" borderId="4" xfId="0" applyNumberFormat="1" applyFont="1" applyFill="1" applyBorder="1" applyAlignment="1">
      <alignment vertical="center" wrapText="1"/>
    </xf>
    <xf numFmtId="3" fontId="6" fillId="2" borderId="5" xfId="0" applyNumberFormat="1" applyFont="1" applyFill="1" applyBorder="1" applyAlignment="1">
      <alignment vertical="center" wrapText="1"/>
    </xf>
    <xf numFmtId="0" fontId="6" fillId="0" borderId="4" xfId="0" applyFont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3" fontId="6" fillId="2" borderId="5" xfId="0" applyNumberFormat="1" applyFont="1" applyFill="1" applyBorder="1" applyAlignment="1">
      <alignment horizontal="right" vertical="center"/>
    </xf>
    <xf numFmtId="3" fontId="6" fillId="3" borderId="6" xfId="0" applyNumberFormat="1" applyFont="1" applyFill="1" applyBorder="1" applyAlignment="1">
      <alignment wrapText="1"/>
    </xf>
    <xf numFmtId="3" fontId="6" fillId="3" borderId="7" xfId="0" applyNumberFormat="1" applyFont="1" applyFill="1" applyBorder="1" applyAlignment="1">
      <alignment wrapText="1"/>
    </xf>
    <xf numFmtId="3" fontId="6" fillId="3" borderId="8" xfId="0" applyNumberFormat="1" applyFont="1" applyFill="1" applyBorder="1" applyAlignment="1">
      <alignment wrapText="1"/>
    </xf>
    <xf numFmtId="4" fontId="7" fillId="0" borderId="3" xfId="0" applyNumberFormat="1" applyFont="1" applyBorder="1"/>
    <xf numFmtId="3" fontId="6" fillId="0" borderId="4" xfId="0" applyNumberFormat="1" applyFont="1" applyBorder="1" applyAlignment="1">
      <alignment horizontal="right" vertical="center"/>
    </xf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0" fillId="0" borderId="4" xfId="0" applyBorder="1" applyAlignment="1"/>
    <xf numFmtId="4" fontId="7" fillId="0" borderId="5" xfId="0" applyNumberFormat="1" applyFont="1" applyBorder="1"/>
    <xf numFmtId="3" fontId="7" fillId="0" borderId="5" xfId="0" applyNumberFormat="1" applyFont="1" applyBorder="1" applyAlignment="1"/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0" fillId="0" borderId="0" xfId="0" applyFont="1"/>
    <xf numFmtId="0" fontId="11" fillId="0" borderId="0" xfId="0" applyFont="1" applyBorder="1"/>
    <xf numFmtId="4" fontId="7" fillId="0" borderId="3" xfId="0" quotePrefix="1" applyNumberFormat="1" applyFont="1" applyBorder="1" applyAlignment="1">
      <alignment horizontal="right"/>
    </xf>
    <xf numFmtId="4" fontId="6" fillId="3" borderId="11" xfId="0" applyNumberFormat="1" applyFont="1" applyFill="1" applyBorder="1"/>
    <xf numFmtId="4" fontId="6" fillId="3" borderId="6" xfId="0" applyNumberFormat="1" applyFont="1" applyFill="1" applyBorder="1"/>
    <xf numFmtId="0" fontId="0" fillId="0" borderId="0" xfId="0" applyFill="1"/>
    <xf numFmtId="0" fontId="1" fillId="3" borderId="1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4" fontId="7" fillId="0" borderId="5" xfId="0" quotePrefix="1" applyNumberFormat="1" applyFont="1" applyBorder="1" applyAlignment="1">
      <alignment horizontal="right"/>
    </xf>
    <xf numFmtId="0" fontId="0" fillId="4" borderId="0" xfId="0" applyFill="1" applyAlignment="1"/>
    <xf numFmtId="0" fontId="8" fillId="3" borderId="6" xfId="0" applyFont="1" applyFill="1" applyBorder="1" applyAlignment="1">
      <alignment horizontal="center" wrapText="1"/>
    </xf>
    <xf numFmtId="0" fontId="8" fillId="3" borderId="7" xfId="0" applyFont="1" applyFill="1" applyBorder="1" applyAlignment="1">
      <alignment horizontal="center" wrapText="1"/>
    </xf>
    <xf numFmtId="0" fontId="8" fillId="3" borderId="15" xfId="0" applyFont="1" applyFill="1" applyBorder="1" applyAlignment="1">
      <alignment horizont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1"/>
  <sheetViews>
    <sheetView showGridLines="0" tabSelected="1" zoomScale="75" workbookViewId="0">
      <selection activeCell="A2" sqref="A2"/>
    </sheetView>
  </sheetViews>
  <sheetFormatPr baseColWidth="10" defaultRowHeight="12.75" x14ac:dyDescent="0.2"/>
  <cols>
    <col min="1" max="1" width="20" style="1" customWidth="1"/>
    <col min="2" max="2" width="13.28515625" style="1" customWidth="1"/>
    <col min="3" max="3" width="25.85546875" style="1" bestFit="1" customWidth="1"/>
    <col min="4" max="4" width="61" style="1" bestFit="1" customWidth="1"/>
    <col min="5" max="5" width="19.42578125" style="1" bestFit="1" customWidth="1"/>
    <col min="6" max="6" width="12" style="1" bestFit="1" customWidth="1"/>
    <col min="7" max="7" width="17" style="1" hidden="1" customWidth="1"/>
    <col min="8" max="8" width="13.7109375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2" width="14.28515625" style="1" bestFit="1" customWidth="1"/>
    <col min="23" max="16384" width="11.42578125" style="1"/>
  </cols>
  <sheetData>
    <row r="1" spans="1:24" ht="18" x14ac:dyDescent="0.25">
      <c r="A1" s="48" t="s">
        <v>48</v>
      </c>
      <c r="B1" s="3"/>
    </row>
    <row r="2" spans="1:24" ht="13.5" thickBot="1" x14ac:dyDescent="0.25">
      <c r="A2" s="58"/>
    </row>
    <row r="3" spans="1:24" customFormat="1" ht="13.5" thickBot="1" x14ac:dyDescent="0.25">
      <c r="A3" s="53"/>
      <c r="I3" s="62">
        <v>2013</v>
      </c>
      <c r="J3" s="63"/>
      <c r="K3" s="63"/>
      <c r="L3" s="63"/>
      <c r="M3" s="63"/>
      <c r="N3" s="64"/>
      <c r="O3" s="62">
        <v>2012</v>
      </c>
      <c r="P3" s="63"/>
      <c r="Q3" s="63"/>
      <c r="R3" s="63"/>
      <c r="S3" s="63"/>
      <c r="T3" s="64"/>
      <c r="U3" s="4"/>
      <c r="V3" s="4"/>
    </row>
    <row r="4" spans="1:24" customFormat="1" ht="73.5" customHeight="1" x14ac:dyDescent="0.2">
      <c r="A4" s="54" t="s">
        <v>0</v>
      </c>
      <c r="B4" s="39" t="s">
        <v>1</v>
      </c>
      <c r="C4" s="39" t="s">
        <v>10</v>
      </c>
      <c r="D4" s="39" t="s">
        <v>2</v>
      </c>
      <c r="E4" s="39" t="s">
        <v>3</v>
      </c>
      <c r="F4" s="39" t="s">
        <v>4</v>
      </c>
      <c r="G4" s="39" t="s">
        <v>5</v>
      </c>
      <c r="H4" s="40" t="s">
        <v>6</v>
      </c>
      <c r="I4" s="54" t="s">
        <v>11</v>
      </c>
      <c r="J4" s="39" t="s">
        <v>7</v>
      </c>
      <c r="K4" s="39" t="s">
        <v>43</v>
      </c>
      <c r="L4" s="39" t="s">
        <v>12</v>
      </c>
      <c r="M4" s="39" t="s">
        <v>8</v>
      </c>
      <c r="N4" s="55" t="s">
        <v>44</v>
      </c>
      <c r="O4" s="54" t="s">
        <v>13</v>
      </c>
      <c r="P4" s="39" t="s">
        <v>14</v>
      </c>
      <c r="Q4" s="39" t="s">
        <v>43</v>
      </c>
      <c r="R4" s="39" t="s">
        <v>15</v>
      </c>
      <c r="S4" s="39" t="s">
        <v>16</v>
      </c>
      <c r="T4" s="55" t="s">
        <v>45</v>
      </c>
      <c r="U4" s="56" t="s">
        <v>46</v>
      </c>
      <c r="V4" s="55" t="s">
        <v>47</v>
      </c>
    </row>
    <row r="5" spans="1:24" x14ac:dyDescent="0.2">
      <c r="A5" s="25"/>
      <c r="B5" s="9"/>
      <c r="C5" s="9"/>
      <c r="D5" s="9"/>
      <c r="E5" s="9"/>
      <c r="F5" s="9"/>
      <c r="G5" s="9"/>
      <c r="H5" s="21"/>
      <c r="I5" s="25"/>
      <c r="J5" s="9"/>
      <c r="K5" s="10"/>
      <c r="L5" s="9"/>
      <c r="M5" s="9"/>
      <c r="N5" s="26"/>
      <c r="O5" s="25"/>
      <c r="P5" s="9"/>
      <c r="Q5" s="10"/>
      <c r="R5" s="9"/>
      <c r="S5" s="9"/>
      <c r="T5" s="26"/>
      <c r="U5" s="23"/>
      <c r="V5" s="41"/>
    </row>
    <row r="6" spans="1:24" ht="15" x14ac:dyDescent="0.2">
      <c r="A6" s="42" t="s">
        <v>9</v>
      </c>
      <c r="B6" s="11" t="s">
        <v>21</v>
      </c>
      <c r="C6" s="11" t="s">
        <v>31</v>
      </c>
      <c r="D6" s="11" t="s">
        <v>33</v>
      </c>
      <c r="E6" s="11" t="s">
        <v>37</v>
      </c>
      <c r="F6" s="11" t="s">
        <v>34</v>
      </c>
      <c r="G6" s="11" t="s">
        <v>35</v>
      </c>
      <c r="H6" s="22" t="s">
        <v>36</v>
      </c>
      <c r="I6" s="27">
        <v>261.11263200000002</v>
      </c>
      <c r="J6" s="12">
        <v>0</v>
      </c>
      <c r="K6" s="13">
        <v>261.11263200000002</v>
      </c>
      <c r="L6" s="12">
        <v>261.11263200000002</v>
      </c>
      <c r="M6" s="12">
        <v>0</v>
      </c>
      <c r="N6" s="28">
        <v>261.11263200000002</v>
      </c>
      <c r="O6" s="27">
        <v>227.91229200000001</v>
      </c>
      <c r="P6" s="12">
        <v>0</v>
      </c>
      <c r="Q6" s="13">
        <v>227.91229200000001</v>
      </c>
      <c r="R6" s="12">
        <v>227.91229200000001</v>
      </c>
      <c r="S6" s="12">
        <v>0</v>
      </c>
      <c r="T6" s="28">
        <v>227.91229200000001</v>
      </c>
      <c r="U6" s="37">
        <f>+((K6/Q6)-1)*100</f>
        <v>14.567156386633151</v>
      </c>
      <c r="V6" s="43">
        <f>+((N6/T6)-1)*100</f>
        <v>14.567156386633151</v>
      </c>
      <c r="W6" s="2"/>
    </row>
    <row r="7" spans="1:24" ht="15" x14ac:dyDescent="0.2">
      <c r="A7" s="42" t="s">
        <v>9</v>
      </c>
      <c r="B7" s="11" t="s">
        <v>21</v>
      </c>
      <c r="C7" s="11" t="s">
        <v>31</v>
      </c>
      <c r="D7" s="11" t="s">
        <v>33</v>
      </c>
      <c r="E7" s="11" t="s">
        <v>49</v>
      </c>
      <c r="F7" s="11" t="s">
        <v>39</v>
      </c>
      <c r="G7" s="11" t="s">
        <v>40</v>
      </c>
      <c r="H7" s="22" t="s">
        <v>41</v>
      </c>
      <c r="I7" s="27">
        <v>206.75484900000001</v>
      </c>
      <c r="J7" s="12">
        <v>0</v>
      </c>
      <c r="K7" s="13">
        <v>206.75484900000001</v>
      </c>
      <c r="L7" s="12">
        <v>206.75484900000001</v>
      </c>
      <c r="M7" s="12">
        <v>0</v>
      </c>
      <c r="N7" s="28">
        <v>206.75484900000001</v>
      </c>
      <c r="O7" s="27">
        <v>317.452674</v>
      </c>
      <c r="P7" s="12">
        <v>0</v>
      </c>
      <c r="Q7" s="13">
        <v>317.452674</v>
      </c>
      <c r="R7" s="12">
        <v>317.452674</v>
      </c>
      <c r="S7" s="12">
        <v>0</v>
      </c>
      <c r="T7" s="28">
        <v>317.452674</v>
      </c>
      <c r="U7" s="37">
        <f>+((K7/Q7)-1)*100</f>
        <v>-34.870654452260176</v>
      </c>
      <c r="V7" s="43">
        <f>+((N7/T7)-1)*100</f>
        <v>-34.870654452260176</v>
      </c>
      <c r="W7" s="2"/>
    </row>
    <row r="8" spans="1:24" ht="15" x14ac:dyDescent="0.2">
      <c r="A8" s="42" t="s">
        <v>9</v>
      </c>
      <c r="B8" s="11" t="s">
        <v>21</v>
      </c>
      <c r="C8" s="11" t="s">
        <v>31</v>
      </c>
      <c r="D8" s="11" t="s">
        <v>33</v>
      </c>
      <c r="E8" s="11" t="s">
        <v>38</v>
      </c>
      <c r="F8" s="11" t="s">
        <v>39</v>
      </c>
      <c r="G8" s="11" t="s">
        <v>40</v>
      </c>
      <c r="H8" s="22" t="s">
        <v>41</v>
      </c>
      <c r="I8" s="27">
        <v>91.457909999999998</v>
      </c>
      <c r="J8" s="12">
        <v>0</v>
      </c>
      <c r="K8" s="13">
        <v>91.457909999999998</v>
      </c>
      <c r="L8" s="12">
        <v>91.457909999999998</v>
      </c>
      <c r="M8" s="12">
        <v>0</v>
      </c>
      <c r="N8" s="28">
        <v>91.457909999999998</v>
      </c>
      <c r="O8" s="27">
        <v>7.4187960000000004</v>
      </c>
      <c r="P8" s="12">
        <v>0</v>
      </c>
      <c r="Q8" s="13">
        <v>7.4187960000000004</v>
      </c>
      <c r="R8" s="12">
        <v>7.4187960000000004</v>
      </c>
      <c r="S8" s="12">
        <v>0</v>
      </c>
      <c r="T8" s="28">
        <v>7.4187960000000004</v>
      </c>
      <c r="U8" s="50" t="s">
        <v>20</v>
      </c>
      <c r="V8" s="57" t="s">
        <v>20</v>
      </c>
      <c r="W8" s="2"/>
    </row>
    <row r="9" spans="1:24" ht="15" x14ac:dyDescent="0.2">
      <c r="A9" s="42" t="s">
        <v>9</v>
      </c>
      <c r="B9" s="11" t="s">
        <v>21</v>
      </c>
      <c r="C9" s="11" t="s">
        <v>31</v>
      </c>
      <c r="D9" s="11" t="s">
        <v>33</v>
      </c>
      <c r="E9" s="11" t="s">
        <v>42</v>
      </c>
      <c r="F9" s="11" t="s">
        <v>39</v>
      </c>
      <c r="G9" s="11" t="s">
        <v>40</v>
      </c>
      <c r="H9" s="22" t="s">
        <v>41</v>
      </c>
      <c r="I9" s="27">
        <v>52.120457999999999</v>
      </c>
      <c r="J9" s="12">
        <v>0</v>
      </c>
      <c r="K9" s="13">
        <v>52.120457999999999</v>
      </c>
      <c r="L9" s="12">
        <v>52.120457999999999</v>
      </c>
      <c r="M9" s="12">
        <v>0</v>
      </c>
      <c r="N9" s="28">
        <v>52.120457999999999</v>
      </c>
      <c r="O9" s="27">
        <v>190.762047</v>
      </c>
      <c r="P9" s="12">
        <v>0</v>
      </c>
      <c r="Q9" s="13">
        <v>190.762047</v>
      </c>
      <c r="R9" s="12">
        <v>190.762047</v>
      </c>
      <c r="S9" s="12">
        <v>0</v>
      </c>
      <c r="T9" s="28">
        <v>190.762047</v>
      </c>
      <c r="U9" s="37">
        <f>+((K9/Q9)-1)*100</f>
        <v>-72.677763307918369</v>
      </c>
      <c r="V9" s="43">
        <f>+((N9/T9)-1)*100</f>
        <v>-72.677763307918369</v>
      </c>
      <c r="W9" s="2"/>
    </row>
    <row r="10" spans="1:24" ht="15" x14ac:dyDescent="0.2">
      <c r="A10" s="42"/>
      <c r="B10" s="11"/>
      <c r="C10" s="11"/>
      <c r="D10" s="11"/>
      <c r="E10" s="11"/>
      <c r="F10" s="11"/>
      <c r="G10" s="11"/>
      <c r="H10" s="22"/>
      <c r="I10" s="27"/>
      <c r="J10" s="12"/>
      <c r="K10" s="13"/>
      <c r="L10" s="12"/>
      <c r="M10" s="12"/>
      <c r="N10" s="28"/>
      <c r="O10" s="27"/>
      <c r="P10" s="12"/>
      <c r="Q10" s="13"/>
      <c r="R10" s="12"/>
      <c r="S10" s="12"/>
      <c r="T10" s="28"/>
      <c r="U10" s="37"/>
      <c r="V10" s="43"/>
      <c r="W10" s="2"/>
    </row>
    <row r="11" spans="1:24" ht="15.75" customHeight="1" x14ac:dyDescent="0.2">
      <c r="A11" s="65" t="s">
        <v>18</v>
      </c>
      <c r="B11" s="66"/>
      <c r="C11" s="66"/>
      <c r="D11" s="66"/>
      <c r="E11" s="66"/>
      <c r="F11" s="66"/>
      <c r="G11" s="66"/>
      <c r="H11" s="67"/>
      <c r="I11" s="29">
        <f>SUM(I6:I9)</f>
        <v>611.44584899999995</v>
      </c>
      <c r="J11" s="15">
        <f>SUM(J6:J9)</f>
        <v>0</v>
      </c>
      <c r="K11" s="16">
        <f>SUM(I11:J11)</f>
        <v>611.44584899999995</v>
      </c>
      <c r="L11" s="14">
        <f>SUM(L6:L9)</f>
        <v>611.44584899999995</v>
      </c>
      <c r="M11" s="15">
        <f>SUM(M6:M9)</f>
        <v>0</v>
      </c>
      <c r="N11" s="30">
        <f>SUM(L11:M11)</f>
        <v>611.44584899999995</v>
      </c>
      <c r="O11" s="29">
        <f>SUM(O6:O9)</f>
        <v>743.54580899999996</v>
      </c>
      <c r="P11" s="15">
        <f>SUM(P6:P9)</f>
        <v>0</v>
      </c>
      <c r="Q11" s="16">
        <f>SUM(O11:P11)</f>
        <v>743.54580899999996</v>
      </c>
      <c r="R11" s="14">
        <f>SUM(R6:R9)</f>
        <v>743.54580899999996</v>
      </c>
      <c r="S11" s="15">
        <f>SUM(S6:S9)</f>
        <v>0</v>
      </c>
      <c r="T11" s="30">
        <f>SUM(T6:T9)</f>
        <v>743.54580899999996</v>
      </c>
      <c r="U11" s="37">
        <f>+((K11/Q11)-1)*100</f>
        <v>-17.766216741596885</v>
      </c>
      <c r="V11" s="43">
        <f>+((N11/T11)-1)*100</f>
        <v>-17.766216741596885</v>
      </c>
      <c r="W11" s="7"/>
    </row>
    <row r="12" spans="1:24" ht="15.75" x14ac:dyDescent="0.2">
      <c r="A12" s="25"/>
      <c r="B12" s="9"/>
      <c r="C12" s="9"/>
      <c r="D12" s="9"/>
      <c r="E12" s="9"/>
      <c r="F12" s="9"/>
      <c r="G12" s="9"/>
      <c r="H12" s="21"/>
      <c r="I12" s="31"/>
      <c r="J12" s="17"/>
      <c r="K12" s="18"/>
      <c r="L12" s="17"/>
      <c r="M12" s="17"/>
      <c r="N12" s="32"/>
      <c r="O12" s="31"/>
      <c r="P12" s="17"/>
      <c r="Q12" s="18"/>
      <c r="R12" s="17"/>
      <c r="S12" s="17"/>
      <c r="T12" s="32"/>
      <c r="U12" s="37"/>
      <c r="V12" s="43"/>
    </row>
    <row r="13" spans="1:24" ht="15" x14ac:dyDescent="0.2">
      <c r="A13" s="42" t="s">
        <v>9</v>
      </c>
      <c r="B13" s="11" t="s">
        <v>21</v>
      </c>
      <c r="C13" s="11" t="s">
        <v>31</v>
      </c>
      <c r="D13" s="11" t="s">
        <v>22</v>
      </c>
      <c r="E13" s="11" t="s">
        <v>23</v>
      </c>
      <c r="F13" s="11" t="s">
        <v>24</v>
      </c>
      <c r="G13" s="11" t="s">
        <v>25</v>
      </c>
      <c r="H13" s="22" t="s">
        <v>26</v>
      </c>
      <c r="I13" s="27">
        <v>81.385900000000007</v>
      </c>
      <c r="J13" s="12">
        <v>0</v>
      </c>
      <c r="K13" s="13">
        <v>81.385900000000007</v>
      </c>
      <c r="L13" s="12">
        <v>81.385900000000007</v>
      </c>
      <c r="M13" s="12">
        <v>0</v>
      </c>
      <c r="N13" s="28">
        <v>81.385900000000007</v>
      </c>
      <c r="O13" s="27">
        <v>303.8904</v>
      </c>
      <c r="P13" s="12">
        <v>0</v>
      </c>
      <c r="Q13" s="13">
        <v>303.8904</v>
      </c>
      <c r="R13" s="12">
        <v>303.8904</v>
      </c>
      <c r="S13" s="12">
        <v>0</v>
      </c>
      <c r="T13" s="28">
        <v>303.8904</v>
      </c>
      <c r="U13" s="37">
        <f>+((K13/Q13)-1)*100</f>
        <v>-73.218666993100129</v>
      </c>
      <c r="V13" s="43">
        <f>+((N13/T13)-1)*100</f>
        <v>-73.218666993100129</v>
      </c>
      <c r="W13" s="2"/>
    </row>
    <row r="14" spans="1:24" ht="15.75" x14ac:dyDescent="0.2">
      <c r="A14" s="45"/>
      <c r="B14" s="46"/>
      <c r="C14" s="46"/>
      <c r="D14" s="46"/>
      <c r="E14" s="46"/>
      <c r="F14" s="46"/>
      <c r="G14" s="46"/>
      <c r="H14" s="47"/>
      <c r="I14" s="29"/>
      <c r="J14" s="15"/>
      <c r="K14" s="16"/>
      <c r="L14" s="14"/>
      <c r="M14" s="15"/>
      <c r="N14" s="30"/>
      <c r="O14" s="29"/>
      <c r="P14" s="15"/>
      <c r="Q14" s="16"/>
      <c r="R14" s="14"/>
      <c r="S14" s="15"/>
      <c r="T14" s="30"/>
      <c r="U14" s="37"/>
      <c r="V14" s="43"/>
      <c r="W14" s="7"/>
    </row>
    <row r="15" spans="1:24" ht="15" x14ac:dyDescent="0.2">
      <c r="A15" s="42" t="s">
        <v>9</v>
      </c>
      <c r="B15" s="11" t="s">
        <v>21</v>
      </c>
      <c r="C15" s="11" t="s">
        <v>31</v>
      </c>
      <c r="D15" s="11" t="s">
        <v>27</v>
      </c>
      <c r="E15" s="11" t="s">
        <v>28</v>
      </c>
      <c r="F15" s="11" t="s">
        <v>29</v>
      </c>
      <c r="G15" s="11" t="s">
        <v>29</v>
      </c>
      <c r="H15" s="22" t="s">
        <v>30</v>
      </c>
      <c r="I15" s="27">
        <v>289.38</v>
      </c>
      <c r="J15" s="12">
        <v>0</v>
      </c>
      <c r="K15" s="13">
        <v>289.38</v>
      </c>
      <c r="L15" s="12">
        <v>289.38</v>
      </c>
      <c r="M15" s="12">
        <v>0</v>
      </c>
      <c r="N15" s="28">
        <v>289.38</v>
      </c>
      <c r="O15" s="27">
        <v>292.62310000000002</v>
      </c>
      <c r="P15" s="12">
        <v>0</v>
      </c>
      <c r="Q15" s="13">
        <v>292.62310000000002</v>
      </c>
      <c r="R15" s="12">
        <v>292.62310000000002</v>
      </c>
      <c r="S15" s="12">
        <v>0</v>
      </c>
      <c r="T15" s="28">
        <v>292.62310000000002</v>
      </c>
      <c r="U15" s="37">
        <f>+((K15/Q15)-1)*100</f>
        <v>-1.1082857095014109</v>
      </c>
      <c r="V15" s="43">
        <f>+((N15/T15)-1)*100</f>
        <v>-1.1082857095014109</v>
      </c>
      <c r="W15" s="7"/>
    </row>
    <row r="16" spans="1:24" ht="15.75" x14ac:dyDescent="0.2">
      <c r="A16" s="42"/>
      <c r="B16" s="9"/>
      <c r="C16" s="9"/>
      <c r="D16" s="9"/>
      <c r="E16" s="9"/>
      <c r="F16" s="9"/>
      <c r="G16" s="9"/>
      <c r="H16" s="21"/>
      <c r="I16" s="31"/>
      <c r="J16" s="19"/>
      <c r="K16" s="20"/>
      <c r="L16" s="19"/>
      <c r="M16" s="19"/>
      <c r="N16" s="33"/>
      <c r="O16" s="38"/>
      <c r="P16" s="19"/>
      <c r="Q16" s="20"/>
      <c r="R16" s="19"/>
      <c r="S16" s="19"/>
      <c r="T16" s="33"/>
      <c r="U16" s="24"/>
      <c r="V16" s="44"/>
      <c r="W16" s="2"/>
      <c r="X16" s="2"/>
    </row>
    <row r="17" spans="1:22" s="8" customFormat="1" ht="21" thickBot="1" x14ac:dyDescent="0.35">
      <c r="A17" s="59" t="s">
        <v>9</v>
      </c>
      <c r="B17" s="60"/>
      <c r="C17" s="60"/>
      <c r="D17" s="60"/>
      <c r="E17" s="60"/>
      <c r="F17" s="60"/>
      <c r="G17" s="60"/>
      <c r="H17" s="61"/>
      <c r="I17" s="34">
        <f t="shared" ref="I17:T17" si="0">SUM(I11,I13,I15)</f>
        <v>982.21174899999994</v>
      </c>
      <c r="J17" s="35">
        <f t="shared" si="0"/>
        <v>0</v>
      </c>
      <c r="K17" s="35">
        <f t="shared" si="0"/>
        <v>982.21174899999994</v>
      </c>
      <c r="L17" s="35">
        <f t="shared" si="0"/>
        <v>982.21174899999994</v>
      </c>
      <c r="M17" s="35">
        <f t="shared" si="0"/>
        <v>0</v>
      </c>
      <c r="N17" s="36">
        <f t="shared" si="0"/>
        <v>982.21174899999994</v>
      </c>
      <c r="O17" s="34">
        <f t="shared" si="0"/>
        <v>1340.059309</v>
      </c>
      <c r="P17" s="35">
        <f t="shared" si="0"/>
        <v>0</v>
      </c>
      <c r="Q17" s="35">
        <f t="shared" si="0"/>
        <v>1340.059309</v>
      </c>
      <c r="R17" s="35">
        <f t="shared" si="0"/>
        <v>1340.059309</v>
      </c>
      <c r="S17" s="35">
        <f t="shared" si="0"/>
        <v>0</v>
      </c>
      <c r="T17" s="36">
        <f t="shared" si="0"/>
        <v>1340.059309</v>
      </c>
      <c r="U17" s="52">
        <f>+((K17/Q17)-1)*100</f>
        <v>-26.703859866250145</v>
      </c>
      <c r="V17" s="51">
        <f>+((N17/T17)-1)*100</f>
        <v>-26.703859866250145</v>
      </c>
    </row>
    <row r="19" spans="1:22" x14ac:dyDescent="0.2">
      <c r="A19" s="49" t="s">
        <v>19</v>
      </c>
    </row>
    <row r="20" spans="1:22" x14ac:dyDescent="0.2">
      <c r="A20" s="5" t="s">
        <v>17</v>
      </c>
      <c r="B20" s="6"/>
    </row>
    <row r="21" spans="1:22" x14ac:dyDescent="0.2">
      <c r="A21" s="6" t="s">
        <v>32</v>
      </c>
    </row>
  </sheetData>
  <sortState ref="B6:T10">
    <sortCondition descending="1" ref="N6:N10"/>
  </sortState>
  <mergeCells count="4">
    <mergeCell ref="A17:H17"/>
    <mergeCell ref="I3:N3"/>
    <mergeCell ref="O3:T3"/>
    <mergeCell ref="A11:H11"/>
  </mergeCells>
  <phoneticPr fontId="9" type="noConversion"/>
  <printOptions horizontalCentered="1"/>
  <pageMargins left="0.11811023622047245" right="0.11811023622047245" top="0.98425196850393704" bottom="0.98425196850393704" header="0" footer="0"/>
  <pageSetup paperSize="9" scale="4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InformacionGeneral 5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Arevalo Ordoñez Luis</dc:creator>
  <cp:lastModifiedBy>Arevalo Ordoñez Luis</cp:lastModifiedBy>
  <cp:lastPrinted>2009-02-18T17:03:19Z</cp:lastPrinted>
  <dcterms:created xsi:type="dcterms:W3CDTF">2007-03-24T16:53:29Z</dcterms:created>
  <dcterms:modified xsi:type="dcterms:W3CDTF">2013-02-28T20:30:13Z</dcterms:modified>
</cp:coreProperties>
</file>