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3" i="1" l="1"/>
  <c r="V71" i="1"/>
  <c r="U71" i="1"/>
  <c r="V70" i="1"/>
  <c r="V69" i="1"/>
  <c r="U69" i="1"/>
  <c r="V68" i="1"/>
  <c r="U68" i="1"/>
  <c r="V67" i="1"/>
  <c r="U67" i="1"/>
  <c r="V66" i="1"/>
  <c r="V65" i="1"/>
  <c r="U65" i="1"/>
  <c r="V64" i="1"/>
  <c r="U64" i="1"/>
  <c r="V61" i="1"/>
  <c r="U61" i="1"/>
  <c r="V58" i="1"/>
  <c r="U58" i="1"/>
  <c r="V57" i="1"/>
  <c r="U57" i="1"/>
  <c r="V56" i="1"/>
  <c r="U56" i="1"/>
  <c r="V55" i="1"/>
  <c r="V53" i="1"/>
  <c r="U53" i="1"/>
  <c r="V52" i="1"/>
  <c r="U52" i="1"/>
  <c r="V51" i="1"/>
  <c r="U51" i="1"/>
  <c r="U50" i="1"/>
  <c r="V49" i="1"/>
  <c r="U49" i="1"/>
  <c r="V48" i="1"/>
  <c r="U48" i="1"/>
  <c r="V47" i="1"/>
  <c r="U47" i="1"/>
  <c r="V46" i="1"/>
  <c r="U46" i="1"/>
  <c r="V45" i="1"/>
  <c r="U45" i="1"/>
  <c r="V43" i="1"/>
  <c r="V42" i="1"/>
  <c r="U42" i="1"/>
  <c r="V41" i="1"/>
  <c r="U41" i="1"/>
  <c r="V39" i="1"/>
  <c r="U39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8" i="1"/>
  <c r="U28" i="1"/>
  <c r="V27" i="1"/>
  <c r="V26" i="1"/>
  <c r="U26" i="1"/>
  <c r="V25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4" i="1"/>
  <c r="U14" i="1"/>
  <c r="V13" i="1"/>
  <c r="U13" i="1"/>
  <c r="V12" i="1"/>
  <c r="U12" i="1"/>
  <c r="U11" i="1"/>
  <c r="V10" i="1"/>
  <c r="U10" i="1"/>
  <c r="V9" i="1"/>
  <c r="U9" i="1"/>
  <c r="V8" i="1"/>
  <c r="U8" i="1"/>
  <c r="V6" i="1" l="1"/>
  <c r="U6" i="1"/>
  <c r="T79" i="1" l="1"/>
  <c r="S79" i="1"/>
  <c r="R79" i="1"/>
  <c r="Q79" i="1"/>
  <c r="P79" i="1"/>
  <c r="O79" i="1"/>
  <c r="N79" i="1"/>
  <c r="M79" i="1"/>
  <c r="L79" i="1"/>
  <c r="K79" i="1"/>
  <c r="J79" i="1"/>
  <c r="I79" i="1"/>
  <c r="T75" i="1" l="1"/>
  <c r="S75" i="1"/>
  <c r="R75" i="1"/>
  <c r="Q75" i="1"/>
  <c r="P75" i="1"/>
  <c r="O75" i="1"/>
  <c r="N75" i="1"/>
  <c r="M75" i="1"/>
  <c r="L75" i="1"/>
  <c r="K75" i="1"/>
  <c r="J75" i="1"/>
  <c r="I75" i="1"/>
  <c r="V75" i="1" l="1"/>
  <c r="U75" i="1"/>
</calcChain>
</file>

<file path=xl/sharedStrings.xml><?xml version="1.0" encoding="utf-8"?>
<sst xmlns="http://schemas.openxmlformats.org/spreadsheetml/2006/main" count="623" uniqueCount="226">
  <si>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</si>
  <si>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</si>
  <si>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</si>
  <si>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</si>
  <si>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</si>
  <si>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</si>
  <si>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</si>
  <si>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</si>
  <si>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</si>
  <si>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</si>
  <si>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</si>
  <si>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</si>
  <si>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</si>
  <si>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</si>
  <si>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</si>
  <si>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</si>
  <si>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</si>
  <si>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</si>
  <si>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</si>
  <si>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</si>
  <si>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</si>
  <si>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</si>
  <si>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</si>
  <si>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</si>
  <si>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</si>
  <si>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</si>
  <si>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</si>
  <si>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</si>
  <si>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</si>
  <si>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</si>
  <si>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</si>
  <si>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</si>
  <si>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</si>
  <si>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</si>
  <si>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</si>
  <si>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</si>
  <si>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</si>
  <si>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</si>
  <si>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</si>
  <si>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</si>
  <si>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</si>
  <si>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</si>
  <si>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</si>
  <si>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</si>
  <si>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</si>
  <si>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</si>
  <si>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</si>
  <si>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</si>
  <si>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</si>
  <si>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</si>
  <si>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</si>
  <si>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</si>
  <si>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</si>
  <si>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</si>
  <si>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</si>
  <si>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</si>
  <si>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</si>
  <si>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</si>
  <si>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</si>
  <si>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</si>
  <si>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</si>
  <si>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</si>
  <si>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</si>
  <si>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</si>
  <si>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</si>
  <si>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</si>
  <si>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</si>
  <si>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</si>
  <si>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</si>
  <si>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</si>
  <si>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</si>
  <si>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</si>
  <si>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</si>
  <si>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</si>
  <si>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</si>
  <si>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</si>
  <si>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</si>
  <si>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</si>
  <si>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</si>
  <si>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</si>
  <si>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</si>
  <si>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</si>
  <si>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</si>
  <si>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</si>
  <si>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</si>
  <si>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</si>
  <si>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</si>
  <si>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</si>
  <si>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</si>
  <si>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</si>
  <si>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</si>
  <si>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</si>
  <si>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</si>
  <si>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</si>
  <si>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</si>
  <si>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</si>
  <si>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</si>
  <si>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</si>
  <si>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</si>
  <si>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</si>
  <si>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</si>
  <si>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</si>
  <si>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</si>
  <si>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</si>
  <si>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</si>
  <si>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</si>
  <si>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</si>
  <si>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</si>
  <si>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</si>
  <si>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</si>
  <si>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</si>
  <si>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</si>
  <si>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</si>
  <si>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</si>
  <si>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</si>
  <si>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</si>
  <si>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</si>
  <si>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</si>
  <si>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</si>
  <si>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</si>
  <si>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</si>
  <si>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</si>
  <si>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</si>
  <si>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</si>
  <si>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</si>
  <si>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</si>
  <si>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</si>
  <si>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</si>
  <si>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</si>
  <si>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</si>
  <si>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</si>
  <si>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</si>
  <si>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</si>
  <si>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</si>
  <si>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</si>
  <si>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</si>
  <si>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</si>
  <si>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</si>
  <si>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</si>
  <si>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</si>
  <si>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</si>
  <si>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</si>
  <si>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</si>
  <si>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</si>
  <si>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</si>
  <si>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</si>
  <si>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</si>
  <si>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</si>
  <si>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</si>
  <si>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</si>
  <si>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</si>
  <si>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</si>
  <si>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</si>
  <si>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</si>
  <si>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</si>
  <si>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</si>
  <si>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</si>
  <si>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</si>
  <si>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</si>
  <si>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</si>
  <si>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</si>
  <si>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</si>
  <si>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</si>
  <si>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</si>
  <si>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</si>
  <si>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</si>
  <si>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</si>
  <si>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</si>
  <si>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</si>
  <si>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</si>
  <si>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</si>
  <si>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</si>
  <si>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PRODUCCIÓN MINERA METÁLICA DE PLOMO (TMF) - 2013/2012</t>
  </si>
  <si>
    <t>UCHUCCHACUA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</si>
  <si>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</si>
  <si>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</si>
  <si>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</si>
  <si>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</si>
  <si>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</si>
  <si>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</si>
  <si>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</si>
  <si>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</si>
  <si>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</si>
  <si>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</si>
  <si>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</si>
  <si>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</si>
  <si>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</si>
  <si>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</si>
  <si>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</si>
  <si>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</si>
  <si>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</si>
  <si>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</si>
  <si>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S.M.R.L. EBENEZER</t>
  </si>
  <si>
    <t>EBENEZER</t>
  </si>
  <si>
    <t>CAJATAMBO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</si>
  <si>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</si>
  <si>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</si>
  <si>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</si>
  <si>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</si>
  <si>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</si>
  <si>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</si>
  <si>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</si>
  <si>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</si>
  <si>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</si>
  <si>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</si>
  <si>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</si>
  <si>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</si>
  <si>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SANTA CECILIA</t>
  </si>
  <si>
    <t>DOE RUN PERU S.R.L. EN LIQUIDACION</t>
  </si>
  <si>
    <t>C.M.LA OROYA-REFINACION 1 Y 2</t>
  </si>
  <si>
    <t>REFINACIÓN</t>
  </si>
  <si>
    <t>REFINERÍA</t>
  </si>
  <si>
    <t>LA OROYA</t>
  </si>
  <si>
    <t>EL PACIFICO DORADO S.A.C.</t>
  </si>
  <si>
    <t>MIRIAM PILAR UNO</t>
  </si>
  <si>
    <t>SANTA</t>
  </si>
  <si>
    <t>CACERES DEL PERU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</si>
  <si>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</si>
  <si>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</si>
  <si>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</si>
  <si>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</si>
  <si>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</si>
  <si>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HUACHOCOLPA UNO</t>
  </si>
  <si>
    <t>HUACHOCOLPA</t>
  </si>
  <si>
    <t>COMPAÑIA SORMIN S.A.C.</t>
  </si>
  <si>
    <t>TOMANCA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</si>
</sst>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0" borderId="19" xfId="0" applyBorder="1" applyAlignment="1">
      <alignment wrapText="1"/>
    </xf>
    <xf numFmtId="0" fontId="0" fillId="0" borderId="19" xfId="0" applyBorder="1" applyAlignment="1"/>
    <xf numFmtId="0" fontId="6" fillId="3" borderId="20" xfId="0" applyFont="1" applyFill="1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4" fontId="3" fillId="3" borderId="14" xfId="0" quotePrefix="1" applyNumberFormat="1" applyFont="1" applyFill="1" applyBorder="1" applyAlignment="1">
      <alignment horizontal="right"/>
    </xf>
    <xf numFmtId="4" fontId="3" fillId="3" borderId="13" xfId="0" quotePrefix="1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172</v>
      </c>
    </row>
    <row r="2" spans="1:22" ht="13.5" thickBot="1" x14ac:dyDescent="0.25">
      <c r="A2" s="60"/>
    </row>
    <row r="3" spans="1:22" customFormat="1" ht="13.5" thickBot="1" x14ac:dyDescent="0.25">
      <c r="A3" s="32"/>
      <c r="I3" s="54">
        <v>2013</v>
      </c>
      <c r="J3" s="55"/>
      <c r="K3" s="55"/>
      <c r="L3" s="55"/>
      <c r="M3" s="55"/>
      <c r="N3" s="56"/>
      <c r="O3" s="54">
        <v>2012</v>
      </c>
      <c r="P3" s="55"/>
      <c r="Q3" s="55"/>
      <c r="R3" s="55"/>
      <c r="S3" s="55"/>
      <c r="T3" s="56"/>
      <c r="U3" s="4"/>
      <c r="V3" s="4"/>
    </row>
    <row r="4" spans="1:22" customFormat="1" ht="73.5" customHeight="1" x14ac:dyDescent="0.2">
      <c r="A4" s="34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4" t="s">
        <v>11</v>
      </c>
      <c r="J4" s="18" t="s">
        <v>7</v>
      </c>
      <c r="K4" s="18" t="s">
        <v>217</v>
      </c>
      <c r="L4" s="18" t="s">
        <v>12</v>
      </c>
      <c r="M4" s="18" t="s">
        <v>8</v>
      </c>
      <c r="N4" s="35" t="s">
        <v>218</v>
      </c>
      <c r="O4" s="34" t="s">
        <v>13</v>
      </c>
      <c r="P4" s="18" t="s">
        <v>14</v>
      </c>
      <c r="Q4" s="18" t="s">
        <v>217</v>
      </c>
      <c r="R4" s="18" t="s">
        <v>15</v>
      </c>
      <c r="S4" s="18" t="s">
        <v>16</v>
      </c>
      <c r="T4" s="35" t="s">
        <v>219</v>
      </c>
      <c r="U4" s="36" t="s">
        <v>220</v>
      </c>
      <c r="V4" s="35" t="s">
        <v>221</v>
      </c>
    </row>
    <row r="5" spans="1:22" ht="15" x14ac:dyDescent="0.2">
      <c r="A5" s="23"/>
      <c r="B5" s="24"/>
      <c r="C5" s="24"/>
      <c r="D5" s="24"/>
      <c r="E5" s="24"/>
      <c r="F5" s="24"/>
      <c r="G5" s="24"/>
      <c r="H5" s="27"/>
      <c r="I5" s="28"/>
      <c r="J5" s="25"/>
      <c r="K5" s="26"/>
      <c r="L5" s="25"/>
      <c r="M5" s="25"/>
      <c r="N5" s="29"/>
      <c r="O5" s="28"/>
      <c r="P5" s="25"/>
      <c r="Q5" s="26"/>
      <c r="R5" s="25"/>
      <c r="S5" s="25"/>
      <c r="T5" s="29"/>
      <c r="U5" s="15"/>
      <c r="V5" s="21"/>
    </row>
    <row r="6" spans="1:22" ht="15" x14ac:dyDescent="0.2">
      <c r="A6" s="23" t="s">
        <v>9</v>
      </c>
      <c r="B6" s="24" t="s">
        <v>25</v>
      </c>
      <c r="C6" s="24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7" t="s">
        <v>31</v>
      </c>
      <c r="I6" s="28">
        <v>43.819040000000001</v>
      </c>
      <c r="J6" s="25">
        <v>2.8771620000000002</v>
      </c>
      <c r="K6" s="26">
        <v>46.696202</v>
      </c>
      <c r="L6" s="25">
        <v>224.249786</v>
      </c>
      <c r="M6" s="25">
        <v>17.236186</v>
      </c>
      <c r="N6" s="29">
        <v>241.485972</v>
      </c>
      <c r="O6" s="28">
        <v>74.290000000000006</v>
      </c>
      <c r="P6" s="25">
        <v>4.05</v>
      </c>
      <c r="Q6" s="26">
        <v>78.34</v>
      </c>
      <c r="R6" s="25">
        <v>229.58109999999999</v>
      </c>
      <c r="S6" s="25">
        <v>15.240131999999999</v>
      </c>
      <c r="T6" s="29">
        <v>244.82123200000001</v>
      </c>
      <c r="U6" s="16">
        <f t="shared" ref="U6" si="0">+((K6/Q6)-1)*100</f>
        <v>-40.392900178708203</v>
      </c>
      <c r="V6" s="21">
        <f t="shared" ref="V6" si="1">+((N6/T6)-1)*100</f>
        <v>-1.3623246532800781</v>
      </c>
    </row>
    <row r="7" spans="1:22" ht="15" x14ac:dyDescent="0.2">
      <c r="A7" s="23" t="s">
        <v>9</v>
      </c>
      <c r="B7" s="24" t="s">
        <v>25</v>
      </c>
      <c r="C7" s="24" t="s">
        <v>33</v>
      </c>
      <c r="D7" s="24" t="s">
        <v>201</v>
      </c>
      <c r="E7" s="24" t="s">
        <v>202</v>
      </c>
      <c r="F7" s="24" t="s">
        <v>61</v>
      </c>
      <c r="G7" s="24" t="s">
        <v>124</v>
      </c>
      <c r="H7" s="27" t="s">
        <v>124</v>
      </c>
      <c r="I7" s="28">
        <v>0</v>
      </c>
      <c r="J7" s="25">
        <v>123.69462900000001</v>
      </c>
      <c r="K7" s="26">
        <v>123.69462900000001</v>
      </c>
      <c r="L7" s="25">
        <v>0</v>
      </c>
      <c r="M7" s="25">
        <v>696.70678599999997</v>
      </c>
      <c r="N7" s="29">
        <v>696.70678599999997</v>
      </c>
      <c r="O7" s="28">
        <v>0</v>
      </c>
      <c r="P7" s="25">
        <v>0</v>
      </c>
      <c r="Q7" s="26">
        <v>0</v>
      </c>
      <c r="R7" s="25">
        <v>0</v>
      </c>
      <c r="S7" s="25">
        <v>0</v>
      </c>
      <c r="T7" s="29">
        <v>0</v>
      </c>
      <c r="U7" s="15" t="s">
        <v>18</v>
      </c>
      <c r="V7" s="20" t="s">
        <v>18</v>
      </c>
    </row>
    <row r="8" spans="1:22" ht="15" x14ac:dyDescent="0.2">
      <c r="A8" s="23" t="s">
        <v>9</v>
      </c>
      <c r="B8" s="24" t="s">
        <v>25</v>
      </c>
      <c r="C8" s="24" t="s">
        <v>33</v>
      </c>
      <c r="D8" s="24" t="s">
        <v>34</v>
      </c>
      <c r="E8" s="24" t="s">
        <v>35</v>
      </c>
      <c r="F8" s="24" t="s">
        <v>36</v>
      </c>
      <c r="G8" s="24" t="s">
        <v>37</v>
      </c>
      <c r="H8" s="27" t="s">
        <v>38</v>
      </c>
      <c r="I8" s="28">
        <v>49.622101999999998</v>
      </c>
      <c r="J8" s="25">
        <v>0</v>
      </c>
      <c r="K8" s="26">
        <v>49.622101999999998</v>
      </c>
      <c r="L8" s="25">
        <v>313.25713300000001</v>
      </c>
      <c r="M8" s="25">
        <v>0</v>
      </c>
      <c r="N8" s="29">
        <v>313.25713300000001</v>
      </c>
      <c r="O8" s="28">
        <v>32.791730000000001</v>
      </c>
      <c r="P8" s="25">
        <v>0</v>
      </c>
      <c r="Q8" s="26">
        <v>32.791730000000001</v>
      </c>
      <c r="R8" s="25">
        <v>349.16928200000001</v>
      </c>
      <c r="S8" s="25">
        <v>0</v>
      </c>
      <c r="T8" s="29">
        <v>349.16928200000001</v>
      </c>
      <c r="U8" s="16">
        <f t="shared" ref="U7:U13" si="2">+((K8/Q8)-1)*100</f>
        <v>51.32505055390488</v>
      </c>
      <c r="V8" s="21">
        <f t="shared" ref="V7:V13" si="3">+((N8/T8)-1)*100</f>
        <v>-10.285025301853445</v>
      </c>
    </row>
    <row r="9" spans="1:22" ht="15" x14ac:dyDescent="0.2">
      <c r="A9" s="23" t="s">
        <v>9</v>
      </c>
      <c r="B9" s="24" t="s">
        <v>25</v>
      </c>
      <c r="C9" s="24" t="s">
        <v>33</v>
      </c>
      <c r="D9" s="24" t="s">
        <v>39</v>
      </c>
      <c r="E9" s="33" t="s">
        <v>40</v>
      </c>
      <c r="F9" s="24" t="s">
        <v>41</v>
      </c>
      <c r="G9" s="24" t="s">
        <v>42</v>
      </c>
      <c r="H9" s="27" t="s">
        <v>43</v>
      </c>
      <c r="I9" s="28">
        <v>699.45817699999998</v>
      </c>
      <c r="J9" s="25">
        <v>51.289456000000001</v>
      </c>
      <c r="K9" s="26">
        <v>750.74763299999995</v>
      </c>
      <c r="L9" s="25">
        <v>5222.6617509999996</v>
      </c>
      <c r="M9" s="25">
        <v>409.65430099999998</v>
      </c>
      <c r="N9" s="29">
        <v>5632.3160520000001</v>
      </c>
      <c r="O9" s="28">
        <v>600.29004399999997</v>
      </c>
      <c r="P9" s="25">
        <v>53.500810999999999</v>
      </c>
      <c r="Q9" s="26">
        <v>653.79085499999997</v>
      </c>
      <c r="R9" s="25">
        <v>4300.417308</v>
      </c>
      <c r="S9" s="25">
        <v>370.26668799999999</v>
      </c>
      <c r="T9" s="29">
        <v>4670.6839950000003</v>
      </c>
      <c r="U9" s="16">
        <f t="shared" si="2"/>
        <v>14.829937931756486</v>
      </c>
      <c r="V9" s="21">
        <f t="shared" si="3"/>
        <v>20.588677333543302</v>
      </c>
    </row>
    <row r="10" spans="1:22" ht="15" x14ac:dyDescent="0.2">
      <c r="A10" s="23" t="s">
        <v>9</v>
      </c>
      <c r="B10" s="24" t="s">
        <v>25</v>
      </c>
      <c r="C10" s="24" t="s">
        <v>33</v>
      </c>
      <c r="D10" s="24" t="s">
        <v>44</v>
      </c>
      <c r="E10" s="24" t="s">
        <v>173</v>
      </c>
      <c r="F10" s="24" t="s">
        <v>48</v>
      </c>
      <c r="G10" s="24" t="s">
        <v>49</v>
      </c>
      <c r="H10" s="27" t="s">
        <v>50</v>
      </c>
      <c r="I10" s="28">
        <v>0</v>
      </c>
      <c r="J10" s="25">
        <v>825.62814300000002</v>
      </c>
      <c r="K10" s="26">
        <v>825.62814300000002</v>
      </c>
      <c r="L10" s="25">
        <v>0</v>
      </c>
      <c r="M10" s="25">
        <v>5927.3172940000004</v>
      </c>
      <c r="N10" s="29">
        <v>5927.3172940000004</v>
      </c>
      <c r="O10" s="28">
        <v>0</v>
      </c>
      <c r="P10" s="25">
        <v>888.840735</v>
      </c>
      <c r="Q10" s="26">
        <v>888.840735</v>
      </c>
      <c r="R10" s="25">
        <v>0</v>
      </c>
      <c r="S10" s="25">
        <v>5809.2662179999998</v>
      </c>
      <c r="T10" s="29">
        <v>5809.2662179999998</v>
      </c>
      <c r="U10" s="16">
        <f t="shared" si="2"/>
        <v>-7.1118018685315976</v>
      </c>
      <c r="V10" s="21">
        <f t="shared" si="3"/>
        <v>2.0321168211265617</v>
      </c>
    </row>
    <row r="11" spans="1:22" ht="15" x14ac:dyDescent="0.2">
      <c r="A11" s="23" t="s">
        <v>9</v>
      </c>
      <c r="B11" s="24" t="s">
        <v>25</v>
      </c>
      <c r="C11" s="24" t="s">
        <v>33</v>
      </c>
      <c r="D11" s="24" t="s">
        <v>44</v>
      </c>
      <c r="E11" s="33" t="s">
        <v>163</v>
      </c>
      <c r="F11" s="24" t="s">
        <v>88</v>
      </c>
      <c r="G11" s="24" t="s">
        <v>118</v>
      </c>
      <c r="H11" s="27" t="s">
        <v>118</v>
      </c>
      <c r="I11" s="28">
        <v>583.31964100000005</v>
      </c>
      <c r="J11" s="25">
        <v>45.708542000000001</v>
      </c>
      <c r="K11" s="26">
        <v>629.02818300000001</v>
      </c>
      <c r="L11" s="25">
        <v>4516.5199739999998</v>
      </c>
      <c r="M11" s="25">
        <v>295.47227800000002</v>
      </c>
      <c r="N11" s="29">
        <v>4811.992252</v>
      </c>
      <c r="O11" s="28">
        <v>558.68723199999999</v>
      </c>
      <c r="P11" s="25">
        <v>0</v>
      </c>
      <c r="Q11" s="26">
        <v>558.68723199999999</v>
      </c>
      <c r="R11" s="25">
        <v>1061.448097</v>
      </c>
      <c r="S11" s="25">
        <v>681.56279600000005</v>
      </c>
      <c r="T11" s="29">
        <v>1743.0108929999999</v>
      </c>
      <c r="U11" s="16">
        <f t="shared" si="2"/>
        <v>12.590398879922859</v>
      </c>
      <c r="V11" s="20" t="s">
        <v>18</v>
      </c>
    </row>
    <row r="12" spans="1:22" ht="15" x14ac:dyDescent="0.2">
      <c r="A12" s="23" t="s">
        <v>9</v>
      </c>
      <c r="B12" s="24" t="s">
        <v>25</v>
      </c>
      <c r="C12" s="24" t="s">
        <v>33</v>
      </c>
      <c r="D12" s="24" t="s">
        <v>44</v>
      </c>
      <c r="E12" s="24" t="s">
        <v>51</v>
      </c>
      <c r="F12" s="24" t="s">
        <v>36</v>
      </c>
      <c r="G12" s="24" t="s">
        <v>46</v>
      </c>
      <c r="H12" s="27" t="s">
        <v>52</v>
      </c>
      <c r="I12" s="28">
        <v>292.60259600000001</v>
      </c>
      <c r="J12" s="25">
        <v>13.406641</v>
      </c>
      <c r="K12" s="26">
        <v>306.00923699999998</v>
      </c>
      <c r="L12" s="25">
        <v>2132.0745539999998</v>
      </c>
      <c r="M12" s="25">
        <v>91.527432000000005</v>
      </c>
      <c r="N12" s="29">
        <v>2223.6019860000001</v>
      </c>
      <c r="O12" s="28">
        <v>204.759086</v>
      </c>
      <c r="P12" s="25">
        <v>3.3887939999999999</v>
      </c>
      <c r="Q12" s="26">
        <v>208.14787999999999</v>
      </c>
      <c r="R12" s="25">
        <v>2116.4114890000001</v>
      </c>
      <c r="S12" s="25">
        <v>65.560328999999996</v>
      </c>
      <c r="T12" s="29">
        <v>2181.971818</v>
      </c>
      <c r="U12" s="16">
        <f t="shared" si="2"/>
        <v>47.015303254589959</v>
      </c>
      <c r="V12" s="21">
        <f t="shared" si="3"/>
        <v>1.9079150178098248</v>
      </c>
    </row>
    <row r="13" spans="1:22" ht="15" x14ac:dyDescent="0.2">
      <c r="A13" s="23" t="s">
        <v>9</v>
      </c>
      <c r="B13" s="24" t="s">
        <v>25</v>
      </c>
      <c r="C13" s="24" t="s">
        <v>33</v>
      </c>
      <c r="D13" s="24" t="s">
        <v>44</v>
      </c>
      <c r="E13" s="24" t="s">
        <v>45</v>
      </c>
      <c r="F13" s="24" t="s">
        <v>36</v>
      </c>
      <c r="G13" s="24" t="s">
        <v>46</v>
      </c>
      <c r="H13" s="27" t="s">
        <v>47</v>
      </c>
      <c r="I13" s="28">
        <v>209.46608900000001</v>
      </c>
      <c r="J13" s="25">
        <v>0</v>
      </c>
      <c r="K13" s="26">
        <v>209.46608900000001</v>
      </c>
      <c r="L13" s="25">
        <v>1475.718856</v>
      </c>
      <c r="M13" s="25">
        <v>0</v>
      </c>
      <c r="N13" s="29">
        <v>1475.718856</v>
      </c>
      <c r="O13" s="28">
        <v>224.88015999999999</v>
      </c>
      <c r="P13" s="25">
        <v>0</v>
      </c>
      <c r="Q13" s="26">
        <v>224.88015999999999</v>
      </c>
      <c r="R13" s="25">
        <v>1540.405358</v>
      </c>
      <c r="S13" s="25">
        <v>0</v>
      </c>
      <c r="T13" s="29">
        <v>1540.405358</v>
      </c>
      <c r="U13" s="16">
        <f t="shared" ref="U13:U73" si="4">+((K13/Q13)-1)*100</f>
        <v>-6.8543490008189156</v>
      </c>
      <c r="V13" s="21">
        <f t="shared" ref="V13:V73" si="5">+((N13/T13)-1)*100</f>
        <v>-4.1993168657882602</v>
      </c>
    </row>
    <row r="14" spans="1:22" ht="15" x14ac:dyDescent="0.2">
      <c r="A14" s="23" t="s">
        <v>9</v>
      </c>
      <c r="B14" s="24" t="s">
        <v>165</v>
      </c>
      <c r="C14" s="24" t="s">
        <v>33</v>
      </c>
      <c r="D14" s="24" t="s">
        <v>44</v>
      </c>
      <c r="E14" s="24" t="s">
        <v>173</v>
      </c>
      <c r="F14" s="24" t="s">
        <v>48</v>
      </c>
      <c r="G14" s="24" t="s">
        <v>49</v>
      </c>
      <c r="H14" s="27" t="s">
        <v>50</v>
      </c>
      <c r="I14" s="28">
        <v>0</v>
      </c>
      <c r="J14" s="25">
        <v>17.874742000000001</v>
      </c>
      <c r="K14" s="26">
        <v>17.874742000000001</v>
      </c>
      <c r="L14" s="25">
        <v>0</v>
      </c>
      <c r="M14" s="25">
        <v>108.88721</v>
      </c>
      <c r="N14" s="29">
        <v>108.88721</v>
      </c>
      <c r="O14" s="28">
        <v>0</v>
      </c>
      <c r="P14" s="25">
        <v>48.042256000000002</v>
      </c>
      <c r="Q14" s="26">
        <v>48.042256000000002</v>
      </c>
      <c r="R14" s="25">
        <v>0</v>
      </c>
      <c r="S14" s="25">
        <v>92.403316000000004</v>
      </c>
      <c r="T14" s="29">
        <v>92.403316000000004</v>
      </c>
      <c r="U14" s="16">
        <f t="shared" si="4"/>
        <v>-62.793708105631005</v>
      </c>
      <c r="V14" s="21">
        <f t="shared" si="5"/>
        <v>17.839071922483818</v>
      </c>
    </row>
    <row r="15" spans="1:22" ht="15" x14ac:dyDescent="0.2">
      <c r="A15" s="23" t="s">
        <v>9</v>
      </c>
      <c r="B15" s="24" t="s">
        <v>25</v>
      </c>
      <c r="C15" s="24" t="s">
        <v>33</v>
      </c>
      <c r="D15" s="24" t="s">
        <v>187</v>
      </c>
      <c r="E15" s="24" t="s">
        <v>188</v>
      </c>
      <c r="F15" s="24" t="s">
        <v>29</v>
      </c>
      <c r="G15" s="24" t="s">
        <v>189</v>
      </c>
      <c r="H15" s="27" t="s">
        <v>190</v>
      </c>
      <c r="I15" s="28">
        <v>0</v>
      </c>
      <c r="J15" s="25">
        <v>0</v>
      </c>
      <c r="K15" s="26">
        <v>0</v>
      </c>
      <c r="L15" s="25">
        <v>43.25</v>
      </c>
      <c r="M15" s="25">
        <v>8.2322120000000005</v>
      </c>
      <c r="N15" s="29">
        <v>51.482211999999997</v>
      </c>
      <c r="O15" s="28">
        <v>0</v>
      </c>
      <c r="P15" s="25">
        <v>0</v>
      </c>
      <c r="Q15" s="26">
        <v>0</v>
      </c>
      <c r="R15" s="25">
        <v>130.28112400000001</v>
      </c>
      <c r="S15" s="25">
        <v>28.482659999999999</v>
      </c>
      <c r="T15" s="29">
        <v>158.76378399999999</v>
      </c>
      <c r="U15" s="15" t="s">
        <v>18</v>
      </c>
      <c r="V15" s="21">
        <f t="shared" si="5"/>
        <v>-67.573075733695035</v>
      </c>
    </row>
    <row r="16" spans="1:22" ht="15" x14ac:dyDescent="0.2">
      <c r="A16" s="23" t="s">
        <v>9</v>
      </c>
      <c r="B16" s="24" t="s">
        <v>25</v>
      </c>
      <c r="C16" s="24" t="s">
        <v>33</v>
      </c>
      <c r="D16" s="24" t="s">
        <v>55</v>
      </c>
      <c r="E16" s="24" t="s">
        <v>56</v>
      </c>
      <c r="F16" s="24" t="s">
        <v>29</v>
      </c>
      <c r="G16" s="24" t="s">
        <v>57</v>
      </c>
      <c r="H16" s="27" t="s">
        <v>58</v>
      </c>
      <c r="I16" s="28">
        <v>10.5703</v>
      </c>
      <c r="J16" s="25">
        <v>0</v>
      </c>
      <c r="K16" s="26">
        <v>10.5703</v>
      </c>
      <c r="L16" s="25">
        <v>2223.2433000000001</v>
      </c>
      <c r="M16" s="25">
        <v>0</v>
      </c>
      <c r="N16" s="29">
        <v>2223.2433000000001</v>
      </c>
      <c r="O16" s="28">
        <v>200.8425</v>
      </c>
      <c r="P16" s="25">
        <v>0</v>
      </c>
      <c r="Q16" s="26">
        <v>200.8425</v>
      </c>
      <c r="R16" s="25">
        <v>1810.6642999999999</v>
      </c>
      <c r="S16" s="25">
        <v>0</v>
      </c>
      <c r="T16" s="29">
        <v>1810.6642999999999</v>
      </c>
      <c r="U16" s="16">
        <f t="shared" si="4"/>
        <v>-94.737020301977921</v>
      </c>
      <c r="V16" s="21">
        <f t="shared" si="5"/>
        <v>22.786057028903706</v>
      </c>
    </row>
    <row r="17" spans="1:22" ht="15" x14ac:dyDescent="0.2">
      <c r="A17" s="23" t="s">
        <v>9</v>
      </c>
      <c r="B17" s="24" t="s">
        <v>25</v>
      </c>
      <c r="C17" s="24" t="s">
        <v>33</v>
      </c>
      <c r="D17" s="24" t="s">
        <v>59</v>
      </c>
      <c r="E17" s="24" t="s">
        <v>60</v>
      </c>
      <c r="F17" s="24" t="s">
        <v>61</v>
      </c>
      <c r="G17" s="24" t="s">
        <v>62</v>
      </c>
      <c r="H17" s="27" t="s">
        <v>63</v>
      </c>
      <c r="I17" s="28">
        <v>0</v>
      </c>
      <c r="J17" s="25">
        <v>139.02950000000001</v>
      </c>
      <c r="K17" s="26">
        <v>139.02950000000001</v>
      </c>
      <c r="L17" s="25">
        <v>0</v>
      </c>
      <c r="M17" s="25">
        <v>739.00890000000004</v>
      </c>
      <c r="N17" s="29">
        <v>739.00890000000004</v>
      </c>
      <c r="O17" s="28">
        <v>0</v>
      </c>
      <c r="P17" s="25">
        <v>110.412351</v>
      </c>
      <c r="Q17" s="26">
        <v>110.412351</v>
      </c>
      <c r="R17" s="25">
        <v>0</v>
      </c>
      <c r="S17" s="25">
        <v>826.37589000000003</v>
      </c>
      <c r="T17" s="29">
        <v>826.37589000000003</v>
      </c>
      <c r="U17" s="16">
        <f t="shared" si="4"/>
        <v>25.91843099147486</v>
      </c>
      <c r="V17" s="21">
        <f t="shared" si="5"/>
        <v>-10.572306266098829</v>
      </c>
    </row>
    <row r="18" spans="1:22" ht="15" x14ac:dyDescent="0.2">
      <c r="A18" s="23" t="s">
        <v>9</v>
      </c>
      <c r="B18" s="24" t="s">
        <v>25</v>
      </c>
      <c r="C18" s="24" t="s">
        <v>33</v>
      </c>
      <c r="D18" s="24" t="s">
        <v>64</v>
      </c>
      <c r="E18" s="24" t="s">
        <v>183</v>
      </c>
      <c r="F18" s="24" t="s">
        <v>53</v>
      </c>
      <c r="G18" s="24" t="s">
        <v>54</v>
      </c>
      <c r="H18" s="27" t="s">
        <v>54</v>
      </c>
      <c r="I18" s="28">
        <v>179.016075</v>
      </c>
      <c r="J18" s="25">
        <v>23.263766</v>
      </c>
      <c r="K18" s="26">
        <v>202.279841</v>
      </c>
      <c r="L18" s="25">
        <v>1511.6591880000001</v>
      </c>
      <c r="M18" s="25">
        <v>234.217602</v>
      </c>
      <c r="N18" s="29">
        <v>1745.87679</v>
      </c>
      <c r="O18" s="28">
        <v>199.961454</v>
      </c>
      <c r="P18" s="25">
        <v>36.282184999999998</v>
      </c>
      <c r="Q18" s="26">
        <v>236.243639</v>
      </c>
      <c r="R18" s="25">
        <v>1515.7048950000001</v>
      </c>
      <c r="S18" s="25">
        <v>220.40229299999999</v>
      </c>
      <c r="T18" s="29">
        <v>1736.107188</v>
      </c>
      <c r="U18" s="16">
        <f t="shared" si="4"/>
        <v>-14.37659788164709</v>
      </c>
      <c r="V18" s="21">
        <f t="shared" si="5"/>
        <v>0.56273034680851541</v>
      </c>
    </row>
    <row r="19" spans="1:22" ht="15" x14ac:dyDescent="0.2">
      <c r="A19" s="23" t="s">
        <v>9</v>
      </c>
      <c r="B19" s="24" t="s">
        <v>25</v>
      </c>
      <c r="C19" s="24" t="s">
        <v>33</v>
      </c>
      <c r="D19" s="24" t="s">
        <v>64</v>
      </c>
      <c r="E19" s="24" t="s">
        <v>66</v>
      </c>
      <c r="F19" s="24" t="s">
        <v>53</v>
      </c>
      <c r="G19" s="24" t="s">
        <v>54</v>
      </c>
      <c r="H19" s="27" t="s">
        <v>66</v>
      </c>
      <c r="I19" s="28">
        <v>80.081528000000006</v>
      </c>
      <c r="J19" s="25">
        <v>36.836880000000001</v>
      </c>
      <c r="K19" s="26">
        <v>116.918408</v>
      </c>
      <c r="L19" s="25">
        <v>555.74809300000004</v>
      </c>
      <c r="M19" s="25">
        <v>227.132789</v>
      </c>
      <c r="N19" s="29">
        <v>782.88088200000004</v>
      </c>
      <c r="O19" s="28">
        <v>124.88196600000001</v>
      </c>
      <c r="P19" s="25">
        <v>30.88898</v>
      </c>
      <c r="Q19" s="26">
        <v>155.77094600000001</v>
      </c>
      <c r="R19" s="25">
        <v>571.16163100000006</v>
      </c>
      <c r="S19" s="25">
        <v>185.33120400000001</v>
      </c>
      <c r="T19" s="29">
        <v>756.49283500000001</v>
      </c>
      <c r="U19" s="16">
        <f t="shared" si="4"/>
        <v>-24.942095427731438</v>
      </c>
      <c r="V19" s="21">
        <f t="shared" si="5"/>
        <v>3.4882084507779965</v>
      </c>
    </row>
    <row r="20" spans="1:22" ht="15" x14ac:dyDescent="0.2">
      <c r="A20" s="23" t="s">
        <v>9</v>
      </c>
      <c r="B20" s="24" t="s">
        <v>25</v>
      </c>
      <c r="C20" s="24" t="s">
        <v>33</v>
      </c>
      <c r="D20" s="24" t="s">
        <v>64</v>
      </c>
      <c r="E20" s="24" t="s">
        <v>65</v>
      </c>
      <c r="F20" s="24" t="s">
        <v>53</v>
      </c>
      <c r="G20" s="24" t="s">
        <v>54</v>
      </c>
      <c r="H20" s="27" t="s">
        <v>54</v>
      </c>
      <c r="I20" s="28">
        <v>44.191616000000003</v>
      </c>
      <c r="J20" s="25">
        <v>18.753384</v>
      </c>
      <c r="K20" s="26">
        <v>62.945</v>
      </c>
      <c r="L20" s="25">
        <v>550.16024000000004</v>
      </c>
      <c r="M20" s="25">
        <v>129.66585499999999</v>
      </c>
      <c r="N20" s="29">
        <v>679.82609500000001</v>
      </c>
      <c r="O20" s="28">
        <v>91.611648000000002</v>
      </c>
      <c r="P20" s="25">
        <v>13.616804</v>
      </c>
      <c r="Q20" s="26">
        <v>105.228452</v>
      </c>
      <c r="R20" s="25">
        <v>474.34930300000002</v>
      </c>
      <c r="S20" s="25">
        <v>84.978358999999998</v>
      </c>
      <c r="T20" s="29">
        <v>559.32766200000003</v>
      </c>
      <c r="U20" s="16">
        <f t="shared" si="4"/>
        <v>-40.182527820517592</v>
      </c>
      <c r="V20" s="21">
        <f t="shared" si="5"/>
        <v>21.543442455381356</v>
      </c>
    </row>
    <row r="21" spans="1:22" ht="15" x14ac:dyDescent="0.2">
      <c r="A21" s="23" t="s">
        <v>9</v>
      </c>
      <c r="B21" s="24" t="s">
        <v>25</v>
      </c>
      <c r="C21" s="24" t="s">
        <v>33</v>
      </c>
      <c r="D21" s="24" t="s">
        <v>67</v>
      </c>
      <c r="E21" s="24" t="s">
        <v>68</v>
      </c>
      <c r="F21" s="24" t="s">
        <v>48</v>
      </c>
      <c r="G21" s="24" t="s">
        <v>48</v>
      </c>
      <c r="H21" s="27" t="s">
        <v>69</v>
      </c>
      <c r="I21" s="28">
        <v>838.73543400000005</v>
      </c>
      <c r="J21" s="25">
        <v>83.476429999999993</v>
      </c>
      <c r="K21" s="26">
        <v>922.21186399999999</v>
      </c>
      <c r="L21" s="25">
        <v>6186.04295</v>
      </c>
      <c r="M21" s="25">
        <v>581.85371599999996</v>
      </c>
      <c r="N21" s="29">
        <v>6767.8966659999996</v>
      </c>
      <c r="O21" s="28">
        <v>673.73441200000002</v>
      </c>
      <c r="P21" s="25">
        <v>80.718633999999994</v>
      </c>
      <c r="Q21" s="26">
        <v>754.45304599999997</v>
      </c>
      <c r="R21" s="25">
        <v>6365.9763089999997</v>
      </c>
      <c r="S21" s="25">
        <v>559.58318199999997</v>
      </c>
      <c r="T21" s="29">
        <v>6925.559491</v>
      </c>
      <c r="U21" s="16">
        <f t="shared" si="4"/>
        <v>22.235819563514635</v>
      </c>
      <c r="V21" s="21">
        <f t="shared" si="5"/>
        <v>-2.2765355666193976</v>
      </c>
    </row>
    <row r="22" spans="1:22" ht="15" x14ac:dyDescent="0.2">
      <c r="A22" s="23" t="s">
        <v>9</v>
      </c>
      <c r="B22" s="24" t="s">
        <v>25</v>
      </c>
      <c r="C22" s="24" t="s">
        <v>33</v>
      </c>
      <c r="D22" s="24" t="s">
        <v>70</v>
      </c>
      <c r="E22" s="33" t="s">
        <v>71</v>
      </c>
      <c r="F22" s="24" t="s">
        <v>88</v>
      </c>
      <c r="G22" s="24" t="s">
        <v>89</v>
      </c>
      <c r="H22" s="27" t="s">
        <v>120</v>
      </c>
      <c r="I22" s="28">
        <v>65.054995000000005</v>
      </c>
      <c r="J22" s="25">
        <v>0</v>
      </c>
      <c r="K22" s="26">
        <v>65.054995000000005</v>
      </c>
      <c r="L22" s="25">
        <v>1983.052698</v>
      </c>
      <c r="M22" s="25">
        <v>0</v>
      </c>
      <c r="N22" s="29">
        <v>1983.052698</v>
      </c>
      <c r="O22" s="28">
        <v>333.70802200000003</v>
      </c>
      <c r="P22" s="25">
        <v>0</v>
      </c>
      <c r="Q22" s="26">
        <v>333.70802200000003</v>
      </c>
      <c r="R22" s="25">
        <v>3224.4078829999999</v>
      </c>
      <c r="S22" s="25">
        <v>0</v>
      </c>
      <c r="T22" s="29">
        <v>3224.4078829999999</v>
      </c>
      <c r="U22" s="16">
        <f t="shared" si="4"/>
        <v>-80.505414700519239</v>
      </c>
      <c r="V22" s="21">
        <f t="shared" si="5"/>
        <v>-38.498702088677405</v>
      </c>
    </row>
    <row r="23" spans="1:22" ht="15" x14ac:dyDescent="0.2">
      <c r="A23" s="23" t="s">
        <v>9</v>
      </c>
      <c r="B23" s="24" t="s">
        <v>25</v>
      </c>
      <c r="C23" s="24" t="s">
        <v>33</v>
      </c>
      <c r="D23" s="24" t="s">
        <v>72</v>
      </c>
      <c r="E23" s="24" t="s">
        <v>222</v>
      </c>
      <c r="F23" s="24" t="s">
        <v>36</v>
      </c>
      <c r="G23" s="24" t="s">
        <v>36</v>
      </c>
      <c r="H23" s="27" t="s">
        <v>223</v>
      </c>
      <c r="I23" s="28">
        <v>323.78007000000002</v>
      </c>
      <c r="J23" s="25">
        <v>16.086594000000002</v>
      </c>
      <c r="K23" s="26">
        <v>339.86666400000001</v>
      </c>
      <c r="L23" s="25">
        <v>323.78007000000002</v>
      </c>
      <c r="M23" s="25">
        <v>16.086594000000002</v>
      </c>
      <c r="N23" s="29">
        <v>339.86666400000001</v>
      </c>
      <c r="O23" s="28">
        <v>0</v>
      </c>
      <c r="P23" s="25">
        <v>0</v>
      </c>
      <c r="Q23" s="26">
        <v>0</v>
      </c>
      <c r="R23" s="25">
        <v>0</v>
      </c>
      <c r="S23" s="25">
        <v>0</v>
      </c>
      <c r="T23" s="29">
        <v>0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25</v>
      </c>
      <c r="C24" s="24" t="s">
        <v>33</v>
      </c>
      <c r="D24" s="24" t="s">
        <v>72</v>
      </c>
      <c r="E24" s="24" t="s">
        <v>73</v>
      </c>
      <c r="F24" s="24" t="s">
        <v>29</v>
      </c>
      <c r="G24" s="24" t="s">
        <v>74</v>
      </c>
      <c r="H24" s="27" t="s">
        <v>75</v>
      </c>
      <c r="I24" s="28">
        <v>0</v>
      </c>
      <c r="J24" s="25">
        <v>0</v>
      </c>
      <c r="K24" s="26">
        <v>0</v>
      </c>
      <c r="L24" s="25">
        <v>0</v>
      </c>
      <c r="M24" s="25">
        <v>0</v>
      </c>
      <c r="N24" s="29">
        <v>0</v>
      </c>
      <c r="O24" s="28">
        <v>68.632559999999998</v>
      </c>
      <c r="P24" s="25">
        <v>10.206834000000001</v>
      </c>
      <c r="Q24" s="26">
        <v>78.839393999999999</v>
      </c>
      <c r="R24" s="25">
        <v>672.95781499999998</v>
      </c>
      <c r="S24" s="25">
        <v>70.643878000000001</v>
      </c>
      <c r="T24" s="29">
        <v>743.60169299999995</v>
      </c>
      <c r="U24" s="15" t="s">
        <v>18</v>
      </c>
      <c r="V24" s="20" t="s">
        <v>18</v>
      </c>
    </row>
    <row r="25" spans="1:22" ht="15" x14ac:dyDescent="0.2">
      <c r="A25" s="23" t="s">
        <v>9</v>
      </c>
      <c r="B25" s="24" t="s">
        <v>25</v>
      </c>
      <c r="C25" s="24" t="s">
        <v>26</v>
      </c>
      <c r="D25" s="24" t="s">
        <v>174</v>
      </c>
      <c r="E25" s="24" t="s">
        <v>175</v>
      </c>
      <c r="F25" s="24" t="s">
        <v>61</v>
      </c>
      <c r="G25" s="24" t="s">
        <v>124</v>
      </c>
      <c r="H25" s="27" t="s">
        <v>124</v>
      </c>
      <c r="I25" s="28">
        <v>0</v>
      </c>
      <c r="J25" s="25">
        <v>0</v>
      </c>
      <c r="K25" s="26">
        <v>0</v>
      </c>
      <c r="L25" s="25">
        <v>0</v>
      </c>
      <c r="M25" s="25">
        <v>103.973517</v>
      </c>
      <c r="N25" s="29">
        <v>103.973517</v>
      </c>
      <c r="O25" s="28">
        <v>0</v>
      </c>
      <c r="P25" s="25">
        <v>35.394387999999999</v>
      </c>
      <c r="Q25" s="26">
        <v>35.394387999999999</v>
      </c>
      <c r="R25" s="25">
        <v>0</v>
      </c>
      <c r="S25" s="25">
        <v>84.001282000000003</v>
      </c>
      <c r="T25" s="29">
        <v>84.001282000000003</v>
      </c>
      <c r="U25" s="15" t="s">
        <v>18</v>
      </c>
      <c r="V25" s="21">
        <f t="shared" si="5"/>
        <v>23.776107369408962</v>
      </c>
    </row>
    <row r="26" spans="1:22" ht="15" x14ac:dyDescent="0.2">
      <c r="A26" s="23" t="s">
        <v>9</v>
      </c>
      <c r="B26" s="24" t="s">
        <v>25</v>
      </c>
      <c r="C26" s="24" t="s">
        <v>33</v>
      </c>
      <c r="D26" s="24" t="s">
        <v>76</v>
      </c>
      <c r="E26" s="24" t="s">
        <v>184</v>
      </c>
      <c r="F26" s="24" t="s">
        <v>77</v>
      </c>
      <c r="G26" s="24" t="s">
        <v>78</v>
      </c>
      <c r="H26" s="27" t="s">
        <v>79</v>
      </c>
      <c r="I26" s="28">
        <v>1045.2189000000001</v>
      </c>
      <c r="J26" s="25">
        <v>208.64879999999999</v>
      </c>
      <c r="K26" s="26">
        <v>1253.8677</v>
      </c>
      <c r="L26" s="25">
        <v>8038.9648999999999</v>
      </c>
      <c r="M26" s="25">
        <v>1720.6117999999999</v>
      </c>
      <c r="N26" s="29">
        <v>9759.5766999999996</v>
      </c>
      <c r="O26" s="28">
        <v>611.19000000000005</v>
      </c>
      <c r="P26" s="25">
        <v>174.7432</v>
      </c>
      <c r="Q26" s="26">
        <v>785.93320000000006</v>
      </c>
      <c r="R26" s="25">
        <v>5633.0919000000004</v>
      </c>
      <c r="S26" s="25">
        <v>1199.5001</v>
      </c>
      <c r="T26" s="29">
        <v>6832.5919999999996</v>
      </c>
      <c r="U26" s="16">
        <f t="shared" si="4"/>
        <v>59.538711432472866</v>
      </c>
      <c r="V26" s="21">
        <f t="shared" si="5"/>
        <v>42.838569901437104</v>
      </c>
    </row>
    <row r="27" spans="1:22" ht="15" x14ac:dyDescent="0.2">
      <c r="A27" s="23" t="s">
        <v>9</v>
      </c>
      <c r="B27" s="24" t="s">
        <v>25</v>
      </c>
      <c r="C27" s="24" t="s">
        <v>33</v>
      </c>
      <c r="D27" s="24" t="s">
        <v>76</v>
      </c>
      <c r="E27" s="24" t="s">
        <v>147</v>
      </c>
      <c r="F27" s="24" t="s">
        <v>48</v>
      </c>
      <c r="G27" s="24" t="s">
        <v>48</v>
      </c>
      <c r="H27" s="27" t="s">
        <v>80</v>
      </c>
      <c r="I27" s="28">
        <v>1202.0961</v>
      </c>
      <c r="J27" s="25">
        <v>124.73121999999999</v>
      </c>
      <c r="K27" s="26">
        <v>1326.8273200000001</v>
      </c>
      <c r="L27" s="25">
        <v>8056.5994600000004</v>
      </c>
      <c r="M27" s="25">
        <v>679.96576000000005</v>
      </c>
      <c r="N27" s="29">
        <v>8736.5652200000004</v>
      </c>
      <c r="O27" s="28">
        <v>559.84979999999996</v>
      </c>
      <c r="P27" s="25">
        <v>67.892200000000003</v>
      </c>
      <c r="Q27" s="26">
        <v>627.74199999999996</v>
      </c>
      <c r="R27" s="25">
        <v>4550.9967999999999</v>
      </c>
      <c r="S27" s="25">
        <v>578.50490000000002</v>
      </c>
      <c r="T27" s="29">
        <v>5129.5016999999998</v>
      </c>
      <c r="U27" s="15" t="s">
        <v>18</v>
      </c>
      <c r="V27" s="21">
        <f t="shared" si="5"/>
        <v>70.319959539149806</v>
      </c>
    </row>
    <row r="28" spans="1:22" ht="15" x14ac:dyDescent="0.2">
      <c r="A28" s="23" t="s">
        <v>9</v>
      </c>
      <c r="B28" s="24" t="s">
        <v>25</v>
      </c>
      <c r="C28" s="24" t="s">
        <v>33</v>
      </c>
      <c r="D28" s="24" t="s">
        <v>171</v>
      </c>
      <c r="E28" s="33" t="s">
        <v>134</v>
      </c>
      <c r="F28" s="24" t="s">
        <v>135</v>
      </c>
      <c r="G28" s="24" t="s">
        <v>136</v>
      </c>
      <c r="H28" s="27" t="s">
        <v>134</v>
      </c>
      <c r="I28" s="28">
        <v>142.36938499999999</v>
      </c>
      <c r="J28" s="25">
        <v>42.321525000000001</v>
      </c>
      <c r="K28" s="26">
        <v>184.69091</v>
      </c>
      <c r="L28" s="25">
        <v>1199.949445</v>
      </c>
      <c r="M28" s="25">
        <v>301.60272400000002</v>
      </c>
      <c r="N28" s="29">
        <v>1501.552169</v>
      </c>
      <c r="O28" s="28">
        <v>163.808739</v>
      </c>
      <c r="P28" s="25">
        <v>26.885659</v>
      </c>
      <c r="Q28" s="26">
        <v>190.69439800000001</v>
      </c>
      <c r="R28" s="25">
        <v>1198.1721050000001</v>
      </c>
      <c r="S28" s="25">
        <v>154.78032899999999</v>
      </c>
      <c r="T28" s="29">
        <v>1352.9524349999999</v>
      </c>
      <c r="U28" s="16">
        <f t="shared" si="4"/>
        <v>-3.1482246269237568</v>
      </c>
      <c r="V28" s="21">
        <f t="shared" si="5"/>
        <v>10.983367201671079</v>
      </c>
    </row>
    <row r="29" spans="1:22" ht="15" x14ac:dyDescent="0.2">
      <c r="A29" s="23" t="s">
        <v>9</v>
      </c>
      <c r="B29" s="24" t="s">
        <v>25</v>
      </c>
      <c r="C29" s="24" t="s">
        <v>33</v>
      </c>
      <c r="D29" s="24" t="s">
        <v>171</v>
      </c>
      <c r="E29" s="24" t="s">
        <v>133</v>
      </c>
      <c r="F29" s="24" t="s">
        <v>48</v>
      </c>
      <c r="G29" s="24" t="s">
        <v>48</v>
      </c>
      <c r="H29" s="27" t="s">
        <v>115</v>
      </c>
      <c r="I29" s="28">
        <v>0</v>
      </c>
      <c r="J29" s="25">
        <v>0</v>
      </c>
      <c r="K29" s="26">
        <v>0</v>
      </c>
      <c r="L29" s="25">
        <v>0</v>
      </c>
      <c r="M29" s="25">
        <v>0</v>
      </c>
      <c r="N29" s="29">
        <v>0</v>
      </c>
      <c r="O29" s="28">
        <v>0</v>
      </c>
      <c r="P29" s="25">
        <v>0</v>
      </c>
      <c r="Q29" s="26">
        <v>0</v>
      </c>
      <c r="R29" s="25">
        <v>486.58337999999998</v>
      </c>
      <c r="S29" s="25">
        <v>71.418475999999998</v>
      </c>
      <c r="T29" s="29">
        <v>558.00185599999998</v>
      </c>
      <c r="U29" s="15" t="s">
        <v>18</v>
      </c>
      <c r="V29" s="20" t="s">
        <v>18</v>
      </c>
    </row>
    <row r="30" spans="1:22" ht="15" x14ac:dyDescent="0.2">
      <c r="A30" s="23" t="s">
        <v>9</v>
      </c>
      <c r="B30" s="24" t="s">
        <v>25</v>
      </c>
      <c r="C30" s="24" t="s">
        <v>33</v>
      </c>
      <c r="D30" s="24" t="s">
        <v>81</v>
      </c>
      <c r="E30" s="33" t="s">
        <v>185</v>
      </c>
      <c r="F30" s="24" t="s">
        <v>32</v>
      </c>
      <c r="G30" s="24" t="s">
        <v>82</v>
      </c>
      <c r="H30" s="27" t="s">
        <v>83</v>
      </c>
      <c r="I30" s="28">
        <v>905.58632999999998</v>
      </c>
      <c r="J30" s="25">
        <v>39.009909999999998</v>
      </c>
      <c r="K30" s="26">
        <v>944.59623999999997</v>
      </c>
      <c r="L30" s="25">
        <v>6725.5739100000001</v>
      </c>
      <c r="M30" s="25">
        <v>278.73908</v>
      </c>
      <c r="N30" s="29">
        <v>7004.3129900000004</v>
      </c>
      <c r="O30" s="28">
        <v>1095.20848</v>
      </c>
      <c r="P30" s="25">
        <v>37.25179</v>
      </c>
      <c r="Q30" s="26">
        <v>1132.46027</v>
      </c>
      <c r="R30" s="25">
        <v>8582.2454300000009</v>
      </c>
      <c r="S30" s="25">
        <v>311.03386999999998</v>
      </c>
      <c r="T30" s="29">
        <v>8893.2793000000001</v>
      </c>
      <c r="U30" s="16">
        <f t="shared" si="4"/>
        <v>-16.589017290646325</v>
      </c>
      <c r="V30" s="21">
        <f t="shared" si="5"/>
        <v>-21.240379912503137</v>
      </c>
    </row>
    <row r="31" spans="1:22" ht="15" x14ac:dyDescent="0.2">
      <c r="A31" s="23" t="s">
        <v>9</v>
      </c>
      <c r="B31" s="24" t="s">
        <v>25</v>
      </c>
      <c r="C31" s="24" t="s">
        <v>33</v>
      </c>
      <c r="D31" s="24" t="s">
        <v>159</v>
      </c>
      <c r="E31" s="24" t="s">
        <v>84</v>
      </c>
      <c r="F31" s="24" t="s">
        <v>53</v>
      </c>
      <c r="G31" s="24" t="s">
        <v>85</v>
      </c>
      <c r="H31" s="27" t="s">
        <v>86</v>
      </c>
      <c r="I31" s="28">
        <v>59.663367000000001</v>
      </c>
      <c r="J31" s="25">
        <v>11.33264</v>
      </c>
      <c r="K31" s="26">
        <v>70.996007000000006</v>
      </c>
      <c r="L31" s="25">
        <v>935.92582700000003</v>
      </c>
      <c r="M31" s="25">
        <v>185.76282900000001</v>
      </c>
      <c r="N31" s="29">
        <v>1121.688656</v>
      </c>
      <c r="O31" s="28">
        <v>78.832864000000001</v>
      </c>
      <c r="P31" s="25">
        <v>17.162838000000001</v>
      </c>
      <c r="Q31" s="26">
        <v>95.995701999999994</v>
      </c>
      <c r="R31" s="25">
        <v>552.28847499999995</v>
      </c>
      <c r="S31" s="25">
        <v>131.281161</v>
      </c>
      <c r="T31" s="29">
        <v>683.56963599999995</v>
      </c>
      <c r="U31" s="16">
        <f t="shared" si="4"/>
        <v>-26.042514903427648</v>
      </c>
      <c r="V31" s="21">
        <f t="shared" si="5"/>
        <v>64.092814678503387</v>
      </c>
    </row>
    <row r="32" spans="1:22" ht="15" x14ac:dyDescent="0.2">
      <c r="A32" s="23" t="s">
        <v>9</v>
      </c>
      <c r="B32" s="24" t="s">
        <v>25</v>
      </c>
      <c r="C32" s="24" t="s">
        <v>33</v>
      </c>
      <c r="D32" s="24" t="s">
        <v>159</v>
      </c>
      <c r="E32" s="33" t="s">
        <v>151</v>
      </c>
      <c r="F32" s="24" t="s">
        <v>53</v>
      </c>
      <c r="G32" s="24" t="s">
        <v>85</v>
      </c>
      <c r="H32" s="27" t="s">
        <v>152</v>
      </c>
      <c r="I32" s="28">
        <v>30.032681</v>
      </c>
      <c r="J32" s="25">
        <v>4.4913439999999998</v>
      </c>
      <c r="K32" s="26">
        <v>34.524025000000002</v>
      </c>
      <c r="L32" s="25">
        <v>578.44158800000002</v>
      </c>
      <c r="M32" s="25">
        <v>108.396011</v>
      </c>
      <c r="N32" s="29">
        <v>686.83759899999995</v>
      </c>
      <c r="O32" s="28">
        <v>51.007682000000003</v>
      </c>
      <c r="P32" s="25">
        <v>12.954996</v>
      </c>
      <c r="Q32" s="26">
        <v>63.962677999999997</v>
      </c>
      <c r="R32" s="25">
        <v>306.26166799999999</v>
      </c>
      <c r="S32" s="25">
        <v>82.785060999999999</v>
      </c>
      <c r="T32" s="29">
        <v>389.04672900000003</v>
      </c>
      <c r="U32" s="16">
        <f t="shared" si="4"/>
        <v>-46.024734924325706</v>
      </c>
      <c r="V32" s="21">
        <f t="shared" si="5"/>
        <v>76.543727990063616</v>
      </c>
    </row>
    <row r="33" spans="1:22" ht="15" x14ac:dyDescent="0.2">
      <c r="A33" s="23" t="s">
        <v>9</v>
      </c>
      <c r="B33" s="24" t="s">
        <v>25</v>
      </c>
      <c r="C33" s="24" t="s">
        <v>33</v>
      </c>
      <c r="D33" s="24" t="s">
        <v>159</v>
      </c>
      <c r="E33" s="24" t="s">
        <v>148</v>
      </c>
      <c r="F33" s="24" t="s">
        <v>53</v>
      </c>
      <c r="G33" s="24" t="s">
        <v>149</v>
      </c>
      <c r="H33" s="27" t="s">
        <v>150</v>
      </c>
      <c r="I33" s="28">
        <v>1.5348900000000001</v>
      </c>
      <c r="J33" s="25">
        <v>0.30782399999999999</v>
      </c>
      <c r="K33" s="26">
        <v>1.842714</v>
      </c>
      <c r="L33" s="25">
        <v>1.5348900000000001</v>
      </c>
      <c r="M33" s="25">
        <v>0.30782399999999999</v>
      </c>
      <c r="N33" s="29">
        <v>1.842714</v>
      </c>
      <c r="O33" s="28">
        <v>4.4634039999999997</v>
      </c>
      <c r="P33" s="25">
        <v>0.58313199999999998</v>
      </c>
      <c r="Q33" s="26">
        <v>5.0465359999999997</v>
      </c>
      <c r="R33" s="25">
        <v>64.080101999999997</v>
      </c>
      <c r="S33" s="25">
        <v>13.798183999999999</v>
      </c>
      <c r="T33" s="29">
        <v>77.878286000000003</v>
      </c>
      <c r="U33" s="16">
        <f t="shared" si="4"/>
        <v>-63.485567129611283</v>
      </c>
      <c r="V33" s="21">
        <f t="shared" si="5"/>
        <v>-97.633853934587108</v>
      </c>
    </row>
    <row r="34" spans="1:22" ht="15" x14ac:dyDescent="0.2">
      <c r="A34" s="23" t="s">
        <v>9</v>
      </c>
      <c r="B34" s="24" t="s">
        <v>25</v>
      </c>
      <c r="C34" s="24" t="s">
        <v>33</v>
      </c>
      <c r="D34" s="24" t="s">
        <v>91</v>
      </c>
      <c r="E34" s="33" t="s">
        <v>92</v>
      </c>
      <c r="F34" s="24" t="s">
        <v>88</v>
      </c>
      <c r="G34" s="24" t="s">
        <v>93</v>
      </c>
      <c r="H34" s="27" t="s">
        <v>94</v>
      </c>
      <c r="I34" s="28">
        <v>180.13333499999999</v>
      </c>
      <c r="J34" s="25">
        <v>14.832204000000001</v>
      </c>
      <c r="K34" s="26">
        <v>194.96553900000001</v>
      </c>
      <c r="L34" s="25">
        <v>1534.3340559999999</v>
      </c>
      <c r="M34" s="25">
        <v>104.83158400000001</v>
      </c>
      <c r="N34" s="29">
        <v>1639.1656399999999</v>
      </c>
      <c r="O34" s="28">
        <v>126.791973</v>
      </c>
      <c r="P34" s="25">
        <v>16.723403999999999</v>
      </c>
      <c r="Q34" s="26">
        <v>143.515377</v>
      </c>
      <c r="R34" s="25">
        <v>857.25231299999996</v>
      </c>
      <c r="S34" s="25">
        <v>85.243967999999995</v>
      </c>
      <c r="T34" s="29">
        <v>942.49628099999995</v>
      </c>
      <c r="U34" s="16">
        <f t="shared" si="4"/>
        <v>35.849929865006722</v>
      </c>
      <c r="V34" s="21">
        <f t="shared" si="5"/>
        <v>73.917465038782467</v>
      </c>
    </row>
    <row r="35" spans="1:22" ht="15" x14ac:dyDescent="0.2">
      <c r="A35" s="23" t="s">
        <v>9</v>
      </c>
      <c r="B35" s="24" t="s">
        <v>25</v>
      </c>
      <c r="C35" s="24" t="s">
        <v>33</v>
      </c>
      <c r="D35" s="24" t="s">
        <v>95</v>
      </c>
      <c r="E35" s="33" t="s">
        <v>101</v>
      </c>
      <c r="F35" s="24" t="s">
        <v>29</v>
      </c>
      <c r="G35" s="24" t="s">
        <v>97</v>
      </c>
      <c r="H35" s="27" t="s">
        <v>100</v>
      </c>
      <c r="I35" s="28">
        <v>608.21400000000006</v>
      </c>
      <c r="J35" s="25">
        <v>60.299799999999998</v>
      </c>
      <c r="K35" s="26">
        <v>668.51379999999995</v>
      </c>
      <c r="L35" s="25">
        <v>3130.3989999999999</v>
      </c>
      <c r="M35" s="25">
        <v>411.94470000000001</v>
      </c>
      <c r="N35" s="29">
        <v>3542.3436999999999</v>
      </c>
      <c r="O35" s="28">
        <v>387.44</v>
      </c>
      <c r="P35" s="25">
        <v>54.885599999999997</v>
      </c>
      <c r="Q35" s="26">
        <v>442.32560000000001</v>
      </c>
      <c r="R35" s="25">
        <v>3220.3180000000002</v>
      </c>
      <c r="S35" s="25">
        <v>416.11070000000001</v>
      </c>
      <c r="T35" s="29">
        <v>3636.4286999999999</v>
      </c>
      <c r="U35" s="16">
        <f t="shared" si="4"/>
        <v>51.136131392802021</v>
      </c>
      <c r="V35" s="21">
        <f t="shared" si="5"/>
        <v>-2.5872912068920839</v>
      </c>
    </row>
    <row r="36" spans="1:22" ht="15" x14ac:dyDescent="0.2">
      <c r="A36" s="23" t="s">
        <v>9</v>
      </c>
      <c r="B36" s="24" t="s">
        <v>25</v>
      </c>
      <c r="C36" s="24" t="s">
        <v>33</v>
      </c>
      <c r="D36" s="24" t="s">
        <v>95</v>
      </c>
      <c r="E36" s="33" t="s">
        <v>96</v>
      </c>
      <c r="F36" s="24" t="s">
        <v>29</v>
      </c>
      <c r="G36" s="24" t="s">
        <v>97</v>
      </c>
      <c r="H36" s="27" t="s">
        <v>98</v>
      </c>
      <c r="I36" s="28">
        <v>148.715</v>
      </c>
      <c r="J36" s="25">
        <v>40.067599999999999</v>
      </c>
      <c r="K36" s="26">
        <v>188.7826</v>
      </c>
      <c r="L36" s="25">
        <v>1203.6500000000001</v>
      </c>
      <c r="M36" s="25">
        <v>353.40890000000002</v>
      </c>
      <c r="N36" s="29">
        <v>1557.0589</v>
      </c>
      <c r="O36" s="28">
        <v>62.64</v>
      </c>
      <c r="P36" s="25">
        <v>46.415599999999998</v>
      </c>
      <c r="Q36" s="26">
        <v>109.0556</v>
      </c>
      <c r="R36" s="25">
        <v>800.91600000000005</v>
      </c>
      <c r="S36" s="25">
        <v>311.93200000000002</v>
      </c>
      <c r="T36" s="29">
        <v>1112.848</v>
      </c>
      <c r="U36" s="16">
        <f t="shared" si="4"/>
        <v>73.106745549976338</v>
      </c>
      <c r="V36" s="21">
        <f t="shared" si="5"/>
        <v>39.916583396834085</v>
      </c>
    </row>
    <row r="37" spans="1:22" ht="15" x14ac:dyDescent="0.2">
      <c r="A37" s="23" t="s">
        <v>9</v>
      </c>
      <c r="B37" s="24" t="s">
        <v>25</v>
      </c>
      <c r="C37" s="24" t="s">
        <v>33</v>
      </c>
      <c r="D37" s="24" t="s">
        <v>95</v>
      </c>
      <c r="E37" s="33" t="s">
        <v>99</v>
      </c>
      <c r="F37" s="24" t="s">
        <v>29</v>
      </c>
      <c r="G37" s="24" t="s">
        <v>97</v>
      </c>
      <c r="H37" s="27" t="s">
        <v>100</v>
      </c>
      <c r="I37" s="28">
        <v>115.937</v>
      </c>
      <c r="J37" s="25">
        <v>11.561</v>
      </c>
      <c r="K37" s="26">
        <v>127.498</v>
      </c>
      <c r="L37" s="25">
        <v>999.91700000000003</v>
      </c>
      <c r="M37" s="25">
        <v>135.98159999999999</v>
      </c>
      <c r="N37" s="29">
        <v>1135.8986</v>
      </c>
      <c r="O37" s="28">
        <v>242.44</v>
      </c>
      <c r="P37" s="25">
        <v>34.442799999999998</v>
      </c>
      <c r="Q37" s="26">
        <v>276.88279999999997</v>
      </c>
      <c r="R37" s="25">
        <v>979.48400000000004</v>
      </c>
      <c r="S37" s="25">
        <v>124.95059999999999</v>
      </c>
      <c r="T37" s="29">
        <v>1104.4346</v>
      </c>
      <c r="U37" s="16">
        <f t="shared" si="4"/>
        <v>-53.952358181873336</v>
      </c>
      <c r="V37" s="21">
        <f t="shared" si="5"/>
        <v>2.8488785121364213</v>
      </c>
    </row>
    <row r="38" spans="1:22" ht="15" x14ac:dyDescent="0.2">
      <c r="A38" s="23" t="s">
        <v>9</v>
      </c>
      <c r="B38" s="24" t="s">
        <v>25</v>
      </c>
      <c r="C38" s="24" t="s">
        <v>33</v>
      </c>
      <c r="D38" s="24" t="s">
        <v>224</v>
      </c>
      <c r="E38" s="24" t="s">
        <v>225</v>
      </c>
      <c r="F38" s="24" t="s">
        <v>29</v>
      </c>
      <c r="G38" s="24" t="s">
        <v>178</v>
      </c>
      <c r="H38" s="27" t="s">
        <v>179</v>
      </c>
      <c r="I38" s="28">
        <v>0</v>
      </c>
      <c r="J38" s="25">
        <v>0</v>
      </c>
      <c r="K38" s="26">
        <v>0</v>
      </c>
      <c r="L38" s="25">
        <v>0</v>
      </c>
      <c r="M38" s="25">
        <v>0</v>
      </c>
      <c r="N38" s="29">
        <v>0</v>
      </c>
      <c r="O38" s="28">
        <v>10.445512000000001</v>
      </c>
      <c r="P38" s="25">
        <v>0</v>
      </c>
      <c r="Q38" s="26">
        <v>10.445512000000001</v>
      </c>
      <c r="R38" s="25">
        <v>10.445512000000001</v>
      </c>
      <c r="S38" s="25">
        <v>0</v>
      </c>
      <c r="T38" s="29">
        <v>10.445512000000001</v>
      </c>
      <c r="U38" s="15" t="s">
        <v>18</v>
      </c>
      <c r="V38" s="20" t="s">
        <v>18</v>
      </c>
    </row>
    <row r="39" spans="1:22" ht="15" x14ac:dyDescent="0.2">
      <c r="A39" s="23" t="s">
        <v>9</v>
      </c>
      <c r="B39" s="24" t="s">
        <v>25</v>
      </c>
      <c r="C39" s="24" t="s">
        <v>33</v>
      </c>
      <c r="D39" s="24" t="s">
        <v>102</v>
      </c>
      <c r="E39" s="24" t="s">
        <v>103</v>
      </c>
      <c r="F39" s="24" t="s">
        <v>104</v>
      </c>
      <c r="G39" s="24" t="s">
        <v>105</v>
      </c>
      <c r="H39" s="27" t="s">
        <v>106</v>
      </c>
      <c r="I39" s="28">
        <v>121.73008400000001</v>
      </c>
      <c r="J39" s="25">
        <v>17.630959000000001</v>
      </c>
      <c r="K39" s="26">
        <v>139.361043</v>
      </c>
      <c r="L39" s="25">
        <v>930.25339899999994</v>
      </c>
      <c r="M39" s="25">
        <v>103.650567</v>
      </c>
      <c r="N39" s="29">
        <v>1033.903967</v>
      </c>
      <c r="O39" s="28">
        <v>92.357833999999997</v>
      </c>
      <c r="P39" s="25">
        <v>18.115843000000002</v>
      </c>
      <c r="Q39" s="26">
        <v>110.473677</v>
      </c>
      <c r="R39" s="25">
        <v>976.41529500000001</v>
      </c>
      <c r="S39" s="25">
        <v>119.774573</v>
      </c>
      <c r="T39" s="29">
        <v>1096.1898679999999</v>
      </c>
      <c r="U39" s="16">
        <f t="shared" si="4"/>
        <v>26.148641725756995</v>
      </c>
      <c r="V39" s="21">
        <f t="shared" si="5"/>
        <v>-5.6820358241078006</v>
      </c>
    </row>
    <row r="40" spans="1:22" ht="15" x14ac:dyDescent="0.2">
      <c r="A40" s="23" t="s">
        <v>9</v>
      </c>
      <c r="B40" s="24" t="s">
        <v>25</v>
      </c>
      <c r="C40" s="24" t="s">
        <v>33</v>
      </c>
      <c r="D40" s="24" t="s">
        <v>102</v>
      </c>
      <c r="E40" s="24" t="s">
        <v>205</v>
      </c>
      <c r="F40" s="24" t="s">
        <v>104</v>
      </c>
      <c r="G40" s="24" t="s">
        <v>105</v>
      </c>
      <c r="H40" s="27" t="s">
        <v>206</v>
      </c>
      <c r="I40" s="28">
        <v>0</v>
      </c>
      <c r="J40" s="25">
        <v>0</v>
      </c>
      <c r="K40" s="26">
        <v>0</v>
      </c>
      <c r="L40" s="25">
        <v>0</v>
      </c>
      <c r="M40" s="25">
        <v>0</v>
      </c>
      <c r="N40" s="29">
        <v>0</v>
      </c>
      <c r="O40" s="28">
        <v>0</v>
      </c>
      <c r="P40" s="25">
        <v>0</v>
      </c>
      <c r="Q40" s="26">
        <v>0</v>
      </c>
      <c r="R40" s="25">
        <v>0</v>
      </c>
      <c r="S40" s="25">
        <v>20.603505999999999</v>
      </c>
      <c r="T40" s="29">
        <v>20.603505999999999</v>
      </c>
      <c r="U40" s="15" t="s">
        <v>18</v>
      </c>
      <c r="V40" s="20" t="s">
        <v>18</v>
      </c>
    </row>
    <row r="41" spans="1:22" ht="15" x14ac:dyDescent="0.2">
      <c r="A41" s="23" t="s">
        <v>9</v>
      </c>
      <c r="B41" s="24" t="s">
        <v>25</v>
      </c>
      <c r="C41" s="24" t="s">
        <v>26</v>
      </c>
      <c r="D41" s="24" t="s">
        <v>176</v>
      </c>
      <c r="E41" s="33" t="s">
        <v>177</v>
      </c>
      <c r="F41" s="24" t="s">
        <v>29</v>
      </c>
      <c r="G41" s="24" t="s">
        <v>178</v>
      </c>
      <c r="H41" s="27" t="s">
        <v>179</v>
      </c>
      <c r="I41" s="28">
        <v>2.4790000000000001</v>
      </c>
      <c r="J41" s="25">
        <v>0.37</v>
      </c>
      <c r="K41" s="26">
        <v>2.8490000000000002</v>
      </c>
      <c r="L41" s="25">
        <v>43.429000000000002</v>
      </c>
      <c r="M41" s="25">
        <v>5.0712700000000002</v>
      </c>
      <c r="N41" s="29">
        <v>48.50027</v>
      </c>
      <c r="O41" s="28">
        <v>6.3</v>
      </c>
      <c r="P41" s="25">
        <v>0.69299999999999995</v>
      </c>
      <c r="Q41" s="26">
        <v>6.9930000000000003</v>
      </c>
      <c r="R41" s="25">
        <v>50.4</v>
      </c>
      <c r="S41" s="25">
        <v>5.4809999999999999</v>
      </c>
      <c r="T41" s="29">
        <v>55.881</v>
      </c>
      <c r="U41" s="16">
        <f t="shared" si="4"/>
        <v>-59.259259259259252</v>
      </c>
      <c r="V41" s="21">
        <f t="shared" si="5"/>
        <v>-13.207941876487538</v>
      </c>
    </row>
    <row r="42" spans="1:22" ht="15" x14ac:dyDescent="0.2">
      <c r="A42" s="23" t="s">
        <v>9</v>
      </c>
      <c r="B42" s="24" t="s">
        <v>25</v>
      </c>
      <c r="C42" s="24" t="s">
        <v>33</v>
      </c>
      <c r="D42" s="24" t="s">
        <v>191</v>
      </c>
      <c r="E42" s="33" t="s">
        <v>107</v>
      </c>
      <c r="F42" s="24" t="s">
        <v>36</v>
      </c>
      <c r="G42" s="24" t="s">
        <v>37</v>
      </c>
      <c r="H42" s="27" t="s">
        <v>37</v>
      </c>
      <c r="I42" s="28">
        <v>43.870072999999998</v>
      </c>
      <c r="J42" s="25">
        <v>0</v>
      </c>
      <c r="K42" s="26">
        <v>43.870072999999998</v>
      </c>
      <c r="L42" s="25">
        <v>740.65328999999997</v>
      </c>
      <c r="M42" s="25">
        <v>8.2261500000000005</v>
      </c>
      <c r="N42" s="29">
        <v>748.87944000000005</v>
      </c>
      <c r="O42" s="28">
        <v>133.92906099999999</v>
      </c>
      <c r="P42" s="25">
        <v>0</v>
      </c>
      <c r="Q42" s="26">
        <v>133.92906099999999</v>
      </c>
      <c r="R42" s="25">
        <v>822.43710299999998</v>
      </c>
      <c r="S42" s="25">
        <v>0</v>
      </c>
      <c r="T42" s="29">
        <v>822.43710299999998</v>
      </c>
      <c r="U42" s="16">
        <f t="shared" si="4"/>
        <v>-67.243798565869128</v>
      </c>
      <c r="V42" s="21">
        <f t="shared" si="5"/>
        <v>-8.9438648538209158</v>
      </c>
    </row>
    <row r="43" spans="1:22" ht="15" x14ac:dyDescent="0.2">
      <c r="A43" s="23" t="s">
        <v>9</v>
      </c>
      <c r="B43" s="24" t="s">
        <v>25</v>
      </c>
      <c r="C43" s="24" t="s">
        <v>26</v>
      </c>
      <c r="D43" s="24" t="s">
        <v>108</v>
      </c>
      <c r="E43" s="24" t="s">
        <v>109</v>
      </c>
      <c r="F43" s="24" t="s">
        <v>29</v>
      </c>
      <c r="G43" s="24" t="s">
        <v>74</v>
      </c>
      <c r="H43" s="27" t="s">
        <v>110</v>
      </c>
      <c r="I43" s="28">
        <v>0</v>
      </c>
      <c r="J43" s="25">
        <v>0</v>
      </c>
      <c r="K43" s="26">
        <v>0</v>
      </c>
      <c r="L43" s="25">
        <v>2019.330238</v>
      </c>
      <c r="M43" s="25">
        <v>61.202334999999998</v>
      </c>
      <c r="N43" s="29">
        <v>2080.5325739999998</v>
      </c>
      <c r="O43" s="28">
        <v>20.2486</v>
      </c>
      <c r="P43" s="25">
        <v>0.54185399999999995</v>
      </c>
      <c r="Q43" s="26">
        <v>20.790452999999999</v>
      </c>
      <c r="R43" s="25">
        <v>1305.8068390000001</v>
      </c>
      <c r="S43" s="25">
        <v>32.620623000000002</v>
      </c>
      <c r="T43" s="29">
        <v>1338.4274620000001</v>
      </c>
      <c r="U43" s="15" t="s">
        <v>18</v>
      </c>
      <c r="V43" s="21">
        <f t="shared" si="5"/>
        <v>55.446046429074222</v>
      </c>
    </row>
    <row r="44" spans="1:22" ht="15" x14ac:dyDescent="0.2">
      <c r="A44" s="23" t="s">
        <v>9</v>
      </c>
      <c r="B44" s="24" t="s">
        <v>25</v>
      </c>
      <c r="C44" s="24" t="s">
        <v>33</v>
      </c>
      <c r="D44" s="24" t="s">
        <v>213</v>
      </c>
      <c r="E44" s="24" t="s">
        <v>214</v>
      </c>
      <c r="F44" s="24" t="s">
        <v>29</v>
      </c>
      <c r="G44" s="24" t="s">
        <v>215</v>
      </c>
      <c r="H44" s="27" t="s">
        <v>216</v>
      </c>
      <c r="I44" s="28">
        <v>0</v>
      </c>
      <c r="J44" s="25">
        <v>0</v>
      </c>
      <c r="K44" s="26">
        <v>0</v>
      </c>
      <c r="L44" s="25">
        <v>0</v>
      </c>
      <c r="M44" s="25">
        <v>0</v>
      </c>
      <c r="N44" s="29">
        <v>0</v>
      </c>
      <c r="O44" s="28">
        <v>0</v>
      </c>
      <c r="P44" s="25">
        <v>0</v>
      </c>
      <c r="Q44" s="26">
        <v>0</v>
      </c>
      <c r="R44" s="25">
        <v>0</v>
      </c>
      <c r="S44" s="25">
        <v>0.3</v>
      </c>
      <c r="T44" s="29">
        <v>0.3</v>
      </c>
      <c r="U44" s="15" t="s">
        <v>18</v>
      </c>
      <c r="V44" s="20" t="s">
        <v>18</v>
      </c>
    </row>
    <row r="45" spans="1:22" ht="15" x14ac:dyDescent="0.2">
      <c r="A45" s="23" t="s">
        <v>9</v>
      </c>
      <c r="B45" s="24" t="s">
        <v>25</v>
      </c>
      <c r="C45" s="24" t="s">
        <v>33</v>
      </c>
      <c r="D45" s="24" t="s">
        <v>111</v>
      </c>
      <c r="E45" s="24" t="s">
        <v>112</v>
      </c>
      <c r="F45" s="24" t="s">
        <v>48</v>
      </c>
      <c r="G45" s="24" t="s">
        <v>48</v>
      </c>
      <c r="H45" s="27" t="s">
        <v>113</v>
      </c>
      <c r="I45" s="28">
        <v>676.15883599999995</v>
      </c>
      <c r="J45" s="25">
        <v>66.493735999999998</v>
      </c>
      <c r="K45" s="26">
        <v>742.65257199999996</v>
      </c>
      <c r="L45" s="25">
        <v>5576.6654699999999</v>
      </c>
      <c r="M45" s="25">
        <v>417.394451</v>
      </c>
      <c r="N45" s="29">
        <v>5994.059921</v>
      </c>
      <c r="O45" s="28">
        <v>741.13569800000005</v>
      </c>
      <c r="P45" s="25">
        <v>414.93675000000002</v>
      </c>
      <c r="Q45" s="26">
        <v>1156.0724479999999</v>
      </c>
      <c r="R45" s="25">
        <v>13422.486188000001</v>
      </c>
      <c r="S45" s="25">
        <v>2384.165978</v>
      </c>
      <c r="T45" s="29">
        <v>15806.652165</v>
      </c>
      <c r="U45" s="16">
        <f t="shared" si="4"/>
        <v>-35.760723881553822</v>
      </c>
      <c r="V45" s="21">
        <f t="shared" si="5"/>
        <v>-62.078877560977816</v>
      </c>
    </row>
    <row r="46" spans="1:22" ht="15" x14ac:dyDescent="0.2">
      <c r="A46" s="23" t="s">
        <v>9</v>
      </c>
      <c r="B46" s="24" t="s">
        <v>25</v>
      </c>
      <c r="C46" s="24" t="s">
        <v>33</v>
      </c>
      <c r="D46" s="24" t="s">
        <v>114</v>
      </c>
      <c r="E46" s="24" t="s">
        <v>116</v>
      </c>
      <c r="F46" s="24" t="s">
        <v>48</v>
      </c>
      <c r="G46" s="24" t="s">
        <v>48</v>
      </c>
      <c r="H46" s="27" t="s">
        <v>115</v>
      </c>
      <c r="I46" s="28">
        <v>2011.9712469999999</v>
      </c>
      <c r="J46" s="25">
        <v>143.42901599999999</v>
      </c>
      <c r="K46" s="26">
        <v>2155.400263</v>
      </c>
      <c r="L46" s="25">
        <v>17395.150140999998</v>
      </c>
      <c r="M46" s="25">
        <v>1125.144323</v>
      </c>
      <c r="N46" s="29">
        <v>18520.294463999999</v>
      </c>
      <c r="O46" s="28">
        <v>1954.6401430000001</v>
      </c>
      <c r="P46" s="25">
        <v>134.05429100000001</v>
      </c>
      <c r="Q46" s="26">
        <v>2088.6944349999999</v>
      </c>
      <c r="R46" s="25">
        <v>14842.112803</v>
      </c>
      <c r="S46" s="25">
        <v>916.81807200000003</v>
      </c>
      <c r="T46" s="29">
        <v>15758.930875</v>
      </c>
      <c r="U46" s="16">
        <f t="shared" si="4"/>
        <v>3.1936614031338628</v>
      </c>
      <c r="V46" s="21">
        <f t="shared" si="5"/>
        <v>17.522531261182394</v>
      </c>
    </row>
    <row r="47" spans="1:22" ht="15" x14ac:dyDescent="0.2">
      <c r="A47" s="23" t="s">
        <v>9</v>
      </c>
      <c r="B47" s="24" t="s">
        <v>25</v>
      </c>
      <c r="C47" s="24" t="s">
        <v>33</v>
      </c>
      <c r="D47" s="24" t="s">
        <v>117</v>
      </c>
      <c r="E47" s="24" t="s">
        <v>119</v>
      </c>
      <c r="F47" s="24" t="s">
        <v>88</v>
      </c>
      <c r="G47" s="24" t="s">
        <v>89</v>
      </c>
      <c r="H47" s="27" t="s">
        <v>120</v>
      </c>
      <c r="I47" s="28">
        <v>644.86400000000003</v>
      </c>
      <c r="J47" s="25">
        <v>55.960799999999999</v>
      </c>
      <c r="K47" s="26">
        <v>700.82479999999998</v>
      </c>
      <c r="L47" s="25">
        <v>644.86400000000003</v>
      </c>
      <c r="M47" s="25">
        <v>5563.5241999999998</v>
      </c>
      <c r="N47" s="29">
        <v>6208.3882000000003</v>
      </c>
      <c r="O47" s="28">
        <v>0</v>
      </c>
      <c r="P47" s="25">
        <v>707.65219999999999</v>
      </c>
      <c r="Q47" s="26">
        <v>707.65219999999999</v>
      </c>
      <c r="R47" s="25">
        <v>4564.5811000000003</v>
      </c>
      <c r="S47" s="25">
        <v>1205.8487</v>
      </c>
      <c r="T47" s="29">
        <v>5770.4297999999999</v>
      </c>
      <c r="U47" s="16">
        <f t="shared" si="4"/>
        <v>-0.96479598311147718</v>
      </c>
      <c r="V47" s="21">
        <f t="shared" si="5"/>
        <v>7.5897015504807097</v>
      </c>
    </row>
    <row r="48" spans="1:22" ht="15" x14ac:dyDescent="0.2">
      <c r="A48" s="23" t="s">
        <v>9</v>
      </c>
      <c r="B48" s="24" t="s">
        <v>25</v>
      </c>
      <c r="C48" s="24" t="s">
        <v>33</v>
      </c>
      <c r="D48" s="24" t="s">
        <v>117</v>
      </c>
      <c r="E48" s="24" t="s">
        <v>186</v>
      </c>
      <c r="F48" s="24" t="s">
        <v>88</v>
      </c>
      <c r="G48" s="24" t="s">
        <v>118</v>
      </c>
      <c r="H48" s="27" t="s">
        <v>118</v>
      </c>
      <c r="I48" s="28">
        <v>264.3152</v>
      </c>
      <c r="J48" s="25">
        <v>93.338499999999996</v>
      </c>
      <c r="K48" s="26">
        <v>357.65370000000001</v>
      </c>
      <c r="L48" s="25">
        <v>1547.873</v>
      </c>
      <c r="M48" s="25">
        <v>676.255</v>
      </c>
      <c r="N48" s="29">
        <v>2224.1280000000002</v>
      </c>
      <c r="O48" s="28">
        <v>213.21369999999999</v>
      </c>
      <c r="P48" s="25">
        <v>69.281599999999997</v>
      </c>
      <c r="Q48" s="26">
        <v>282.49529999999999</v>
      </c>
      <c r="R48" s="25">
        <v>1908.5953999999999</v>
      </c>
      <c r="S48" s="25">
        <v>494.65931999999998</v>
      </c>
      <c r="T48" s="29">
        <v>2403.2547199999999</v>
      </c>
      <c r="U48" s="16">
        <f t="shared" si="4"/>
        <v>26.605185997784766</v>
      </c>
      <c r="V48" s="21">
        <f t="shared" si="5"/>
        <v>-7.4535053862288763</v>
      </c>
    </row>
    <row r="49" spans="1:22" ht="15" x14ac:dyDescent="0.2">
      <c r="A49" s="23" t="s">
        <v>9</v>
      </c>
      <c r="B49" s="24" t="s">
        <v>25</v>
      </c>
      <c r="C49" s="24" t="s">
        <v>33</v>
      </c>
      <c r="D49" s="24" t="s">
        <v>117</v>
      </c>
      <c r="E49" s="33" t="s">
        <v>121</v>
      </c>
      <c r="F49" s="24" t="s">
        <v>88</v>
      </c>
      <c r="G49" s="24" t="s">
        <v>89</v>
      </c>
      <c r="H49" s="27" t="s">
        <v>120</v>
      </c>
      <c r="I49" s="28">
        <v>20.152000000000001</v>
      </c>
      <c r="J49" s="25">
        <v>1.7524</v>
      </c>
      <c r="K49" s="26">
        <v>21.904399999999999</v>
      </c>
      <c r="L49" s="25">
        <v>20.152000000000001</v>
      </c>
      <c r="M49" s="25">
        <v>193.29419999999999</v>
      </c>
      <c r="N49" s="29">
        <v>213.4462</v>
      </c>
      <c r="O49" s="28">
        <v>0</v>
      </c>
      <c r="P49" s="25">
        <v>19.944400000000002</v>
      </c>
      <c r="Q49" s="26">
        <v>19.944400000000002</v>
      </c>
      <c r="R49" s="25">
        <v>111.907</v>
      </c>
      <c r="S49" s="25">
        <v>30.3887</v>
      </c>
      <c r="T49" s="29">
        <v>142.29570000000001</v>
      </c>
      <c r="U49" s="16">
        <f t="shared" si="4"/>
        <v>9.8273199494594898</v>
      </c>
      <c r="V49" s="21">
        <f t="shared" si="5"/>
        <v>50.00186231910029</v>
      </c>
    </row>
    <row r="50" spans="1:22" ht="15" x14ac:dyDescent="0.2">
      <c r="A50" s="23" t="s">
        <v>9</v>
      </c>
      <c r="B50" s="24" t="s">
        <v>25</v>
      </c>
      <c r="C50" s="24" t="s">
        <v>33</v>
      </c>
      <c r="D50" s="24" t="s">
        <v>166</v>
      </c>
      <c r="E50" s="24" t="s">
        <v>167</v>
      </c>
      <c r="F50" s="24" t="s">
        <v>29</v>
      </c>
      <c r="G50" s="24" t="s">
        <v>97</v>
      </c>
      <c r="H50" s="27" t="s">
        <v>141</v>
      </c>
      <c r="I50" s="28">
        <v>109.31231699999999</v>
      </c>
      <c r="J50" s="25">
        <v>28.566306000000001</v>
      </c>
      <c r="K50" s="26">
        <v>137.878623</v>
      </c>
      <c r="L50" s="25">
        <v>1163.445995</v>
      </c>
      <c r="M50" s="25">
        <v>312.88582500000001</v>
      </c>
      <c r="N50" s="29">
        <v>1476.3318200000001</v>
      </c>
      <c r="O50" s="28">
        <v>148.009973</v>
      </c>
      <c r="P50" s="25">
        <v>22.799748999999998</v>
      </c>
      <c r="Q50" s="26">
        <v>170.80972199999999</v>
      </c>
      <c r="R50" s="25">
        <v>308.71171700000002</v>
      </c>
      <c r="S50" s="25">
        <v>180.595631</v>
      </c>
      <c r="T50" s="29">
        <v>489.30734799999999</v>
      </c>
      <c r="U50" s="16">
        <f t="shared" si="4"/>
        <v>-19.279405536413197</v>
      </c>
      <c r="V50" s="20" t="s">
        <v>18</v>
      </c>
    </row>
    <row r="51" spans="1:22" ht="15" x14ac:dyDescent="0.2">
      <c r="A51" s="23" t="s">
        <v>9</v>
      </c>
      <c r="B51" s="24" t="s">
        <v>25</v>
      </c>
      <c r="C51" s="24" t="s">
        <v>33</v>
      </c>
      <c r="D51" s="24" t="s">
        <v>122</v>
      </c>
      <c r="E51" s="24" t="s">
        <v>123</v>
      </c>
      <c r="F51" s="24" t="s">
        <v>61</v>
      </c>
      <c r="G51" s="24" t="s">
        <v>124</v>
      </c>
      <c r="H51" s="27" t="s">
        <v>124</v>
      </c>
      <c r="I51" s="28">
        <v>705.11149999999998</v>
      </c>
      <c r="J51" s="25">
        <v>4.4219889999999999</v>
      </c>
      <c r="K51" s="26">
        <v>709.53348900000003</v>
      </c>
      <c r="L51" s="25">
        <v>5641.0214560000004</v>
      </c>
      <c r="M51" s="25">
        <v>35.806386000000003</v>
      </c>
      <c r="N51" s="29">
        <v>5676.827843</v>
      </c>
      <c r="O51" s="28">
        <v>731.223254</v>
      </c>
      <c r="P51" s="25">
        <v>3.924404</v>
      </c>
      <c r="Q51" s="26">
        <v>735.14765699999998</v>
      </c>
      <c r="R51" s="25">
        <v>5195.2071340000002</v>
      </c>
      <c r="S51" s="25">
        <v>47.706555999999999</v>
      </c>
      <c r="T51" s="29">
        <v>5242.9136900000003</v>
      </c>
      <c r="U51" s="16">
        <f t="shared" si="4"/>
        <v>-3.4842208576881806</v>
      </c>
      <c r="V51" s="21">
        <f t="shared" si="5"/>
        <v>8.2762024831272818</v>
      </c>
    </row>
    <row r="52" spans="1:22" ht="15" x14ac:dyDescent="0.2">
      <c r="A52" s="23" t="s">
        <v>9</v>
      </c>
      <c r="B52" s="24" t="s">
        <v>25</v>
      </c>
      <c r="C52" s="24" t="s">
        <v>33</v>
      </c>
      <c r="D52" s="24" t="s">
        <v>125</v>
      </c>
      <c r="E52" s="24" t="s">
        <v>126</v>
      </c>
      <c r="F52" s="24" t="s">
        <v>88</v>
      </c>
      <c r="G52" s="24" t="s">
        <v>127</v>
      </c>
      <c r="H52" s="27" t="s">
        <v>127</v>
      </c>
      <c r="I52" s="28">
        <v>292.15669400000002</v>
      </c>
      <c r="J52" s="25">
        <v>53.08764</v>
      </c>
      <c r="K52" s="26">
        <v>345.24433299999998</v>
      </c>
      <c r="L52" s="25">
        <v>1883.4797759999999</v>
      </c>
      <c r="M52" s="25">
        <v>452.15473700000001</v>
      </c>
      <c r="N52" s="29">
        <v>2335.634513</v>
      </c>
      <c r="O52" s="28">
        <v>185.16440299999999</v>
      </c>
      <c r="P52" s="25">
        <v>65.708560000000006</v>
      </c>
      <c r="Q52" s="26">
        <v>250.872963</v>
      </c>
      <c r="R52" s="25">
        <v>1730.38075</v>
      </c>
      <c r="S52" s="25">
        <v>453.086163</v>
      </c>
      <c r="T52" s="29">
        <v>2183.4669119999999</v>
      </c>
      <c r="U52" s="16">
        <f t="shared" si="4"/>
        <v>37.617194324762693</v>
      </c>
      <c r="V52" s="21">
        <f t="shared" si="5"/>
        <v>6.9690820668593778</v>
      </c>
    </row>
    <row r="53" spans="1:22" ht="15" x14ac:dyDescent="0.2">
      <c r="A53" s="23" t="s">
        <v>9</v>
      </c>
      <c r="B53" s="24" t="s">
        <v>25</v>
      </c>
      <c r="C53" s="24" t="s">
        <v>26</v>
      </c>
      <c r="D53" s="24" t="s">
        <v>129</v>
      </c>
      <c r="E53" s="24" t="s">
        <v>130</v>
      </c>
      <c r="F53" s="24" t="s">
        <v>29</v>
      </c>
      <c r="G53" s="24" t="s">
        <v>30</v>
      </c>
      <c r="H53" s="27" t="s">
        <v>31</v>
      </c>
      <c r="I53" s="28">
        <v>99.450400000000002</v>
      </c>
      <c r="J53" s="25">
        <v>4.589925</v>
      </c>
      <c r="K53" s="26">
        <v>104.040325</v>
      </c>
      <c r="L53" s="25">
        <v>544.99585999999999</v>
      </c>
      <c r="M53" s="25">
        <v>29.973915000000002</v>
      </c>
      <c r="N53" s="29">
        <v>574.96977500000003</v>
      </c>
      <c r="O53" s="28">
        <v>57.681441</v>
      </c>
      <c r="P53" s="25">
        <v>3.0926399999999998</v>
      </c>
      <c r="Q53" s="26">
        <v>60.774081000000002</v>
      </c>
      <c r="R53" s="25">
        <v>490.039692</v>
      </c>
      <c r="S53" s="25">
        <v>33.183739000000003</v>
      </c>
      <c r="T53" s="29">
        <v>523.22343100000001</v>
      </c>
      <c r="U53" s="16">
        <f t="shared" si="4"/>
        <v>71.191934601199463</v>
      </c>
      <c r="V53" s="21">
        <f t="shared" si="5"/>
        <v>9.8899133590215627</v>
      </c>
    </row>
    <row r="54" spans="1:22" ht="15" x14ac:dyDescent="0.2">
      <c r="A54" s="23" t="s">
        <v>9</v>
      </c>
      <c r="B54" s="24" t="s">
        <v>25</v>
      </c>
      <c r="C54" s="24" t="s">
        <v>33</v>
      </c>
      <c r="D54" s="24" t="s">
        <v>160</v>
      </c>
      <c r="E54" s="24" t="s">
        <v>161</v>
      </c>
      <c r="F54" s="24" t="s">
        <v>29</v>
      </c>
      <c r="G54" s="24" t="s">
        <v>74</v>
      </c>
      <c r="H54" s="27" t="s">
        <v>162</v>
      </c>
      <c r="I54" s="28">
        <v>0</v>
      </c>
      <c r="J54" s="25">
        <v>0</v>
      </c>
      <c r="K54" s="26">
        <v>0</v>
      </c>
      <c r="L54" s="25">
        <v>91.286244999999994</v>
      </c>
      <c r="M54" s="25">
        <v>0</v>
      </c>
      <c r="N54" s="29">
        <v>91.286244999999994</v>
      </c>
      <c r="O54" s="28">
        <v>0</v>
      </c>
      <c r="P54" s="25">
        <v>0</v>
      </c>
      <c r="Q54" s="26">
        <v>0</v>
      </c>
      <c r="R54" s="25">
        <v>17.77965</v>
      </c>
      <c r="S54" s="25">
        <v>0</v>
      </c>
      <c r="T54" s="29">
        <v>17.77965</v>
      </c>
      <c r="U54" s="15" t="s">
        <v>18</v>
      </c>
      <c r="V54" s="20" t="s">
        <v>18</v>
      </c>
    </row>
    <row r="55" spans="1:22" ht="15" x14ac:dyDescent="0.2">
      <c r="A55" s="23" t="s">
        <v>9</v>
      </c>
      <c r="B55" s="24" t="s">
        <v>25</v>
      </c>
      <c r="C55" s="24" t="s">
        <v>26</v>
      </c>
      <c r="D55" s="24" t="s">
        <v>131</v>
      </c>
      <c r="E55" s="24" t="s">
        <v>30</v>
      </c>
      <c r="F55" s="24" t="s">
        <v>29</v>
      </c>
      <c r="G55" s="24" t="s">
        <v>30</v>
      </c>
      <c r="H55" s="27" t="s">
        <v>132</v>
      </c>
      <c r="I55" s="28">
        <v>0</v>
      </c>
      <c r="J55" s="25">
        <v>0</v>
      </c>
      <c r="K55" s="26">
        <v>0</v>
      </c>
      <c r="L55" s="25">
        <v>165.27338</v>
      </c>
      <c r="M55" s="25">
        <v>0</v>
      </c>
      <c r="N55" s="29">
        <v>165.27338</v>
      </c>
      <c r="O55" s="28">
        <v>0</v>
      </c>
      <c r="P55" s="25">
        <v>0</v>
      </c>
      <c r="Q55" s="26">
        <v>0</v>
      </c>
      <c r="R55" s="25">
        <v>93.204006000000007</v>
      </c>
      <c r="S55" s="25">
        <v>0</v>
      </c>
      <c r="T55" s="29">
        <v>93.204006000000007</v>
      </c>
      <c r="U55" s="15" t="s">
        <v>18</v>
      </c>
      <c r="V55" s="21">
        <f t="shared" si="5"/>
        <v>77.324330887665909</v>
      </c>
    </row>
    <row r="56" spans="1:22" ht="15" x14ac:dyDescent="0.2">
      <c r="A56" s="23" t="s">
        <v>9</v>
      </c>
      <c r="B56" s="24" t="s">
        <v>25</v>
      </c>
      <c r="C56" s="24" t="s">
        <v>33</v>
      </c>
      <c r="D56" s="24" t="s">
        <v>153</v>
      </c>
      <c r="E56" s="24" t="s">
        <v>128</v>
      </c>
      <c r="F56" s="24" t="s">
        <v>29</v>
      </c>
      <c r="G56" s="24" t="s">
        <v>57</v>
      </c>
      <c r="H56" s="27" t="s">
        <v>158</v>
      </c>
      <c r="I56" s="28">
        <v>29.04186</v>
      </c>
      <c r="J56" s="25">
        <v>18.626244</v>
      </c>
      <c r="K56" s="26">
        <v>47.668104</v>
      </c>
      <c r="L56" s="25">
        <v>248.35263900000001</v>
      </c>
      <c r="M56" s="25">
        <v>117.898933</v>
      </c>
      <c r="N56" s="29">
        <v>366.25157200000001</v>
      </c>
      <c r="O56" s="28">
        <v>128.89478399999999</v>
      </c>
      <c r="P56" s="25">
        <v>26.690669</v>
      </c>
      <c r="Q56" s="26">
        <v>155.585453</v>
      </c>
      <c r="R56" s="25">
        <v>937.76088600000003</v>
      </c>
      <c r="S56" s="25">
        <v>255.04016300000001</v>
      </c>
      <c r="T56" s="29">
        <v>1192.8010489999999</v>
      </c>
      <c r="U56" s="16">
        <f t="shared" si="4"/>
        <v>-69.362107394449012</v>
      </c>
      <c r="V56" s="21">
        <f t="shared" si="5"/>
        <v>-69.294831497083976</v>
      </c>
    </row>
    <row r="57" spans="1:22" ht="15" x14ac:dyDescent="0.2">
      <c r="A57" s="23" t="s">
        <v>9</v>
      </c>
      <c r="B57" s="24" t="s">
        <v>25</v>
      </c>
      <c r="C57" s="24" t="s">
        <v>33</v>
      </c>
      <c r="D57" s="24" t="s">
        <v>154</v>
      </c>
      <c r="E57" s="24" t="s">
        <v>87</v>
      </c>
      <c r="F57" s="24" t="s">
        <v>88</v>
      </c>
      <c r="G57" s="24" t="s">
        <v>89</v>
      </c>
      <c r="H57" s="27" t="s">
        <v>90</v>
      </c>
      <c r="I57" s="28">
        <v>0</v>
      </c>
      <c r="J57" s="25">
        <v>2.2047150000000002</v>
      </c>
      <c r="K57" s="26">
        <v>2.2047150000000002</v>
      </c>
      <c r="L57" s="25">
        <v>148.63617300000001</v>
      </c>
      <c r="M57" s="25">
        <v>41.032631000000002</v>
      </c>
      <c r="N57" s="29">
        <v>189.66880399999999</v>
      </c>
      <c r="O57" s="28">
        <v>141.9008</v>
      </c>
      <c r="P57" s="25">
        <v>9.452</v>
      </c>
      <c r="Q57" s="26">
        <v>151.3528</v>
      </c>
      <c r="R57" s="25">
        <v>412.00072999999998</v>
      </c>
      <c r="S57" s="25">
        <v>69.374127000000001</v>
      </c>
      <c r="T57" s="29">
        <v>481.37485800000002</v>
      </c>
      <c r="U57" s="16">
        <f t="shared" si="4"/>
        <v>-98.543327246010648</v>
      </c>
      <c r="V57" s="21">
        <f t="shared" si="5"/>
        <v>-60.598522991410576</v>
      </c>
    </row>
    <row r="58" spans="1:22" ht="15" x14ac:dyDescent="0.2">
      <c r="A58" s="23" t="s">
        <v>9</v>
      </c>
      <c r="B58" s="24" t="s">
        <v>25</v>
      </c>
      <c r="C58" s="24" t="s">
        <v>33</v>
      </c>
      <c r="D58" s="24" t="s">
        <v>164</v>
      </c>
      <c r="E58" s="24" t="s">
        <v>133</v>
      </c>
      <c r="F58" s="24" t="s">
        <v>48</v>
      </c>
      <c r="G58" s="24" t="s">
        <v>48</v>
      </c>
      <c r="H58" s="27" t="s">
        <v>115</v>
      </c>
      <c r="I58" s="28">
        <v>530.98015299999997</v>
      </c>
      <c r="J58" s="25">
        <v>135.05267799999999</v>
      </c>
      <c r="K58" s="26">
        <v>666.03283099999999</v>
      </c>
      <c r="L58" s="25">
        <v>3931.5193650000001</v>
      </c>
      <c r="M58" s="25">
        <v>964.77259000000004</v>
      </c>
      <c r="N58" s="29">
        <v>4896.2919549999997</v>
      </c>
      <c r="O58" s="28">
        <v>351.99254400000001</v>
      </c>
      <c r="P58" s="25">
        <v>127.56572</v>
      </c>
      <c r="Q58" s="26">
        <v>479.55826400000001</v>
      </c>
      <c r="R58" s="25">
        <v>2922.2014960000001</v>
      </c>
      <c r="S58" s="25">
        <v>649.02621799999997</v>
      </c>
      <c r="T58" s="29">
        <v>3571.2277140000001</v>
      </c>
      <c r="U58" s="16">
        <f t="shared" si="4"/>
        <v>38.884653023099602</v>
      </c>
      <c r="V58" s="21">
        <f t="shared" si="5"/>
        <v>37.103885473487331</v>
      </c>
    </row>
    <row r="59" spans="1:22" ht="15" x14ac:dyDescent="0.2">
      <c r="A59" s="23" t="s">
        <v>9</v>
      </c>
      <c r="B59" s="24" t="s">
        <v>25</v>
      </c>
      <c r="C59" s="24" t="s">
        <v>26</v>
      </c>
      <c r="D59" s="24" t="s">
        <v>168</v>
      </c>
      <c r="E59" s="24" t="s">
        <v>169</v>
      </c>
      <c r="F59" s="24" t="s">
        <v>53</v>
      </c>
      <c r="G59" s="24" t="s">
        <v>54</v>
      </c>
      <c r="H59" s="27" t="s">
        <v>170</v>
      </c>
      <c r="I59" s="28">
        <v>0</v>
      </c>
      <c r="J59" s="25">
        <v>0</v>
      </c>
      <c r="K59" s="26">
        <v>0</v>
      </c>
      <c r="L59" s="25">
        <v>0</v>
      </c>
      <c r="M59" s="25">
        <v>29.737957999999999</v>
      </c>
      <c r="N59" s="29">
        <v>29.737957999999999</v>
      </c>
      <c r="O59" s="28">
        <v>0</v>
      </c>
      <c r="P59" s="25">
        <v>0</v>
      </c>
      <c r="Q59" s="26">
        <v>0</v>
      </c>
      <c r="R59" s="25">
        <v>0</v>
      </c>
      <c r="S59" s="25">
        <v>0</v>
      </c>
      <c r="T59" s="29">
        <v>0</v>
      </c>
      <c r="U59" s="15" t="s">
        <v>18</v>
      </c>
      <c r="V59" s="20" t="s">
        <v>18</v>
      </c>
    </row>
    <row r="60" spans="1:22" ht="15" x14ac:dyDescent="0.2">
      <c r="A60" s="23" t="s">
        <v>9</v>
      </c>
      <c r="B60" s="24" t="s">
        <v>25</v>
      </c>
      <c r="C60" s="24" t="s">
        <v>26</v>
      </c>
      <c r="D60" s="24" t="s">
        <v>180</v>
      </c>
      <c r="E60" s="24" t="s">
        <v>181</v>
      </c>
      <c r="F60" s="24" t="s">
        <v>36</v>
      </c>
      <c r="G60" s="24" t="s">
        <v>36</v>
      </c>
      <c r="H60" s="27" t="s">
        <v>182</v>
      </c>
      <c r="I60" s="28">
        <v>23.003864</v>
      </c>
      <c r="J60" s="25">
        <v>2.0745</v>
      </c>
      <c r="K60" s="26">
        <v>25.078364000000001</v>
      </c>
      <c r="L60" s="25">
        <v>344.397921</v>
      </c>
      <c r="M60" s="25">
        <v>7.0748980000000001</v>
      </c>
      <c r="N60" s="29">
        <v>351.47281900000002</v>
      </c>
      <c r="O60" s="28">
        <v>0</v>
      </c>
      <c r="P60" s="25">
        <v>0</v>
      </c>
      <c r="Q60" s="26">
        <v>0</v>
      </c>
      <c r="R60" s="25">
        <v>0</v>
      </c>
      <c r="S60" s="25">
        <v>0</v>
      </c>
      <c r="T60" s="29">
        <v>0</v>
      </c>
      <c r="U60" s="15" t="s">
        <v>18</v>
      </c>
      <c r="V60" s="20" t="s">
        <v>18</v>
      </c>
    </row>
    <row r="61" spans="1:22" ht="15" x14ac:dyDescent="0.2">
      <c r="A61" s="23" t="s">
        <v>9</v>
      </c>
      <c r="B61" s="24" t="s">
        <v>25</v>
      </c>
      <c r="C61" s="24" t="s">
        <v>26</v>
      </c>
      <c r="D61" s="24" t="s">
        <v>192</v>
      </c>
      <c r="E61" s="24" t="s">
        <v>193</v>
      </c>
      <c r="F61" s="24" t="s">
        <v>88</v>
      </c>
      <c r="G61" s="24" t="s">
        <v>194</v>
      </c>
      <c r="H61" s="27" t="s">
        <v>194</v>
      </c>
      <c r="I61" s="28">
        <v>12</v>
      </c>
      <c r="J61" s="25">
        <v>0</v>
      </c>
      <c r="K61" s="26">
        <v>12</v>
      </c>
      <c r="L61" s="25">
        <v>105.3</v>
      </c>
      <c r="M61" s="25">
        <v>0</v>
      </c>
      <c r="N61" s="29">
        <v>105.3</v>
      </c>
      <c r="O61" s="28">
        <v>16.45</v>
      </c>
      <c r="P61" s="25">
        <v>0</v>
      </c>
      <c r="Q61" s="26">
        <v>16.45</v>
      </c>
      <c r="R61" s="25">
        <v>122.2</v>
      </c>
      <c r="S61" s="25">
        <v>0</v>
      </c>
      <c r="T61" s="29">
        <v>122.2</v>
      </c>
      <c r="U61" s="16">
        <f t="shared" si="4"/>
        <v>-27.051671732522799</v>
      </c>
      <c r="V61" s="21">
        <f t="shared" si="5"/>
        <v>-13.829787234042556</v>
      </c>
    </row>
    <row r="62" spans="1:22" ht="15" x14ac:dyDescent="0.2">
      <c r="A62" s="23" t="s">
        <v>9</v>
      </c>
      <c r="B62" s="24" t="s">
        <v>25</v>
      </c>
      <c r="C62" s="24" t="s">
        <v>26</v>
      </c>
      <c r="D62" s="24" t="s">
        <v>203</v>
      </c>
      <c r="E62" s="24" t="s">
        <v>141</v>
      </c>
      <c r="F62" s="24" t="s">
        <v>29</v>
      </c>
      <c r="G62" s="24" t="s">
        <v>97</v>
      </c>
      <c r="H62" s="27" t="s">
        <v>141</v>
      </c>
      <c r="I62" s="28">
        <v>0</v>
      </c>
      <c r="J62" s="25">
        <v>0</v>
      </c>
      <c r="K62" s="26">
        <v>0</v>
      </c>
      <c r="L62" s="25">
        <v>0</v>
      </c>
      <c r="M62" s="25">
        <v>1.7050670000000001</v>
      </c>
      <c r="N62" s="29">
        <v>1.7050670000000001</v>
      </c>
      <c r="O62" s="28">
        <v>0</v>
      </c>
      <c r="P62" s="25">
        <v>0</v>
      </c>
      <c r="Q62" s="26">
        <v>0</v>
      </c>
      <c r="R62" s="25">
        <v>0</v>
      </c>
      <c r="S62" s="25">
        <v>0</v>
      </c>
      <c r="T62" s="29">
        <v>0</v>
      </c>
      <c r="U62" s="15" t="s">
        <v>18</v>
      </c>
      <c r="V62" s="20" t="s">
        <v>18</v>
      </c>
    </row>
    <row r="63" spans="1:22" ht="15" x14ac:dyDescent="0.2">
      <c r="A63" s="23" t="s">
        <v>9</v>
      </c>
      <c r="B63" s="24" t="s">
        <v>25</v>
      </c>
      <c r="C63" s="24" t="s">
        <v>26</v>
      </c>
      <c r="D63" s="24" t="s">
        <v>195</v>
      </c>
      <c r="E63" s="24" t="s">
        <v>196</v>
      </c>
      <c r="F63" s="24" t="s">
        <v>197</v>
      </c>
      <c r="G63" s="24" t="s">
        <v>198</v>
      </c>
      <c r="H63" s="27" t="s">
        <v>199</v>
      </c>
      <c r="I63" s="28">
        <v>0</v>
      </c>
      <c r="J63" s="25">
        <v>0</v>
      </c>
      <c r="K63" s="26">
        <v>0</v>
      </c>
      <c r="L63" s="25">
        <v>0</v>
      </c>
      <c r="M63" s="25">
        <v>26.291319999999999</v>
      </c>
      <c r="N63" s="29">
        <v>26.291319999999999</v>
      </c>
      <c r="O63" s="28">
        <v>0</v>
      </c>
      <c r="P63" s="25">
        <v>0</v>
      </c>
      <c r="Q63" s="26">
        <v>0</v>
      </c>
      <c r="R63" s="25">
        <v>0</v>
      </c>
      <c r="S63" s="25">
        <v>7.43445</v>
      </c>
      <c r="T63" s="29">
        <v>7.43445</v>
      </c>
      <c r="U63" s="15" t="s">
        <v>18</v>
      </c>
      <c r="V63" s="20" t="s">
        <v>18</v>
      </c>
    </row>
    <row r="64" spans="1:22" ht="15" x14ac:dyDescent="0.2">
      <c r="A64" s="23" t="s">
        <v>9</v>
      </c>
      <c r="B64" s="24" t="s">
        <v>25</v>
      </c>
      <c r="C64" s="24" t="s">
        <v>33</v>
      </c>
      <c r="D64" s="24" t="s">
        <v>137</v>
      </c>
      <c r="E64" s="24" t="s">
        <v>138</v>
      </c>
      <c r="F64" s="24" t="s">
        <v>53</v>
      </c>
      <c r="G64" s="24" t="s">
        <v>54</v>
      </c>
      <c r="H64" s="27" t="s">
        <v>66</v>
      </c>
      <c r="I64" s="28">
        <v>76.660262000000003</v>
      </c>
      <c r="J64" s="25">
        <v>26.384685000000001</v>
      </c>
      <c r="K64" s="26">
        <v>103.04494699999999</v>
      </c>
      <c r="L64" s="25">
        <v>633.43242199999997</v>
      </c>
      <c r="M64" s="25">
        <v>210.036205</v>
      </c>
      <c r="N64" s="29">
        <v>843.46862699999997</v>
      </c>
      <c r="O64" s="28">
        <v>157.80951899999999</v>
      </c>
      <c r="P64" s="25">
        <v>29.393706000000002</v>
      </c>
      <c r="Q64" s="26">
        <v>187.203225</v>
      </c>
      <c r="R64" s="25">
        <v>1331.821733</v>
      </c>
      <c r="S64" s="25">
        <v>268.60237999999998</v>
      </c>
      <c r="T64" s="29">
        <v>1600.424113</v>
      </c>
      <c r="U64" s="16">
        <f t="shared" si="4"/>
        <v>-44.955570610495634</v>
      </c>
      <c r="V64" s="21">
        <f t="shared" si="5"/>
        <v>-47.297180781729452</v>
      </c>
    </row>
    <row r="65" spans="1:22" ht="15" x14ac:dyDescent="0.2">
      <c r="A65" s="23" t="s">
        <v>9</v>
      </c>
      <c r="B65" s="24" t="s">
        <v>25</v>
      </c>
      <c r="C65" s="24" t="s">
        <v>33</v>
      </c>
      <c r="D65" s="24" t="s">
        <v>139</v>
      </c>
      <c r="E65" s="24" t="s">
        <v>140</v>
      </c>
      <c r="F65" s="24" t="s">
        <v>88</v>
      </c>
      <c r="G65" s="24" t="s">
        <v>93</v>
      </c>
      <c r="H65" s="27" t="s">
        <v>94</v>
      </c>
      <c r="I65" s="28">
        <v>1194.1653650000001</v>
      </c>
      <c r="J65" s="25">
        <v>75.740781999999996</v>
      </c>
      <c r="K65" s="26">
        <v>1269.9061469999999</v>
      </c>
      <c r="L65" s="25">
        <v>10442.775017</v>
      </c>
      <c r="M65" s="25">
        <v>451.64745900000003</v>
      </c>
      <c r="N65" s="29">
        <v>10894.422476</v>
      </c>
      <c r="O65" s="28">
        <v>1694.7493850000001</v>
      </c>
      <c r="P65" s="25">
        <v>73.368808999999999</v>
      </c>
      <c r="Q65" s="26">
        <v>1768.1181939999999</v>
      </c>
      <c r="R65" s="25">
        <v>10903.754989999999</v>
      </c>
      <c r="S65" s="25">
        <v>770.11426600000004</v>
      </c>
      <c r="T65" s="29">
        <v>11673.869255</v>
      </c>
      <c r="U65" s="16">
        <f t="shared" si="4"/>
        <v>-28.177530704149301</v>
      </c>
      <c r="V65" s="21">
        <f t="shared" si="5"/>
        <v>-6.6768503396263164</v>
      </c>
    </row>
    <row r="66" spans="1:22" ht="15" x14ac:dyDescent="0.2">
      <c r="A66" s="23" t="s">
        <v>9</v>
      </c>
      <c r="B66" s="24" t="s">
        <v>25</v>
      </c>
      <c r="C66" s="24" t="s">
        <v>33</v>
      </c>
      <c r="D66" s="24" t="s">
        <v>155</v>
      </c>
      <c r="E66" s="24" t="s">
        <v>156</v>
      </c>
      <c r="F66" s="24" t="s">
        <v>48</v>
      </c>
      <c r="G66" s="24" t="s">
        <v>48</v>
      </c>
      <c r="H66" s="27" t="s">
        <v>157</v>
      </c>
      <c r="I66" s="28">
        <v>0</v>
      </c>
      <c r="J66" s="25">
        <v>0</v>
      </c>
      <c r="K66" s="26">
        <v>0</v>
      </c>
      <c r="L66" s="25">
        <v>7060.4269000000004</v>
      </c>
      <c r="M66" s="25">
        <v>1355.5454</v>
      </c>
      <c r="N66" s="29">
        <v>8415.9722999999994</v>
      </c>
      <c r="O66" s="28">
        <v>1708.6773000000001</v>
      </c>
      <c r="P66" s="25">
        <v>898.25279999999998</v>
      </c>
      <c r="Q66" s="26">
        <v>2606.9301</v>
      </c>
      <c r="R66" s="25">
        <v>10091.872499999999</v>
      </c>
      <c r="S66" s="25">
        <v>3390.5646999999999</v>
      </c>
      <c r="T66" s="29">
        <v>13482.4372</v>
      </c>
      <c r="U66" s="15" t="s">
        <v>18</v>
      </c>
      <c r="V66" s="21">
        <f t="shared" si="5"/>
        <v>-37.578256993475932</v>
      </c>
    </row>
    <row r="67" spans="1:22" ht="15" x14ac:dyDescent="0.2">
      <c r="A67" s="23" t="s">
        <v>9</v>
      </c>
      <c r="B67" s="24" t="s">
        <v>25</v>
      </c>
      <c r="C67" s="24" t="s">
        <v>33</v>
      </c>
      <c r="D67" s="24" t="s">
        <v>204</v>
      </c>
      <c r="E67" s="24" t="s">
        <v>123</v>
      </c>
      <c r="F67" s="24" t="s">
        <v>53</v>
      </c>
      <c r="G67" s="24" t="s">
        <v>54</v>
      </c>
      <c r="H67" s="27" t="s">
        <v>54</v>
      </c>
      <c r="I67" s="28">
        <v>1764.7997780000001</v>
      </c>
      <c r="J67" s="25">
        <v>72.229185999999999</v>
      </c>
      <c r="K67" s="26">
        <v>1837.0289640000001</v>
      </c>
      <c r="L67" s="25">
        <v>12815.199871000001</v>
      </c>
      <c r="M67" s="25">
        <v>720.053855</v>
      </c>
      <c r="N67" s="29">
        <v>13535.253726000001</v>
      </c>
      <c r="O67" s="28">
        <v>1593.858403</v>
      </c>
      <c r="P67" s="25">
        <v>122.213099</v>
      </c>
      <c r="Q67" s="26">
        <v>1716.071502</v>
      </c>
      <c r="R67" s="25">
        <v>11386.531814</v>
      </c>
      <c r="S67" s="25">
        <v>753.58976399999995</v>
      </c>
      <c r="T67" s="29">
        <v>12140.121578</v>
      </c>
      <c r="U67" s="16">
        <f t="shared" si="4"/>
        <v>7.0485094507443335</v>
      </c>
      <c r="V67" s="21">
        <f t="shared" si="5"/>
        <v>11.49191249063124</v>
      </c>
    </row>
    <row r="68" spans="1:22" ht="15" x14ac:dyDescent="0.2">
      <c r="A68" s="23" t="s">
        <v>9</v>
      </c>
      <c r="B68" s="24" t="s">
        <v>25</v>
      </c>
      <c r="C68" s="24" t="s">
        <v>33</v>
      </c>
      <c r="D68" s="24" t="s">
        <v>204</v>
      </c>
      <c r="E68" s="24" t="s">
        <v>142</v>
      </c>
      <c r="F68" s="24" t="s">
        <v>53</v>
      </c>
      <c r="G68" s="24" t="s">
        <v>54</v>
      </c>
      <c r="H68" s="27" t="s">
        <v>143</v>
      </c>
      <c r="I68" s="28">
        <v>368.19111299999997</v>
      </c>
      <c r="J68" s="25">
        <v>31.577878999999999</v>
      </c>
      <c r="K68" s="26">
        <v>399.76899200000003</v>
      </c>
      <c r="L68" s="25">
        <v>4360.2394139999997</v>
      </c>
      <c r="M68" s="25">
        <v>376.692024</v>
      </c>
      <c r="N68" s="29">
        <v>4736.9314379999996</v>
      </c>
      <c r="O68" s="28">
        <v>517.05520000000001</v>
      </c>
      <c r="P68" s="25">
        <v>30.539648</v>
      </c>
      <c r="Q68" s="26">
        <v>547.59484899999995</v>
      </c>
      <c r="R68" s="25">
        <v>4930.0912699999999</v>
      </c>
      <c r="S68" s="25">
        <v>362.475123</v>
      </c>
      <c r="T68" s="29">
        <v>5292.5663930000001</v>
      </c>
      <c r="U68" s="16">
        <f t="shared" si="4"/>
        <v>-26.995479827824298</v>
      </c>
      <c r="V68" s="21">
        <f t="shared" si="5"/>
        <v>-10.498403113750044</v>
      </c>
    </row>
    <row r="69" spans="1:22" ht="15" x14ac:dyDescent="0.2">
      <c r="A69" s="23" t="s">
        <v>9</v>
      </c>
      <c r="B69" s="24" t="s">
        <v>25</v>
      </c>
      <c r="C69" s="24" t="s">
        <v>33</v>
      </c>
      <c r="D69" s="24" t="s">
        <v>204</v>
      </c>
      <c r="E69" s="24" t="s">
        <v>146</v>
      </c>
      <c r="F69" s="24" t="s">
        <v>53</v>
      </c>
      <c r="G69" s="24" t="s">
        <v>54</v>
      </c>
      <c r="H69" s="27" t="s">
        <v>66</v>
      </c>
      <c r="I69" s="28">
        <v>358.64768199999997</v>
      </c>
      <c r="J69" s="25">
        <v>14.320321</v>
      </c>
      <c r="K69" s="26">
        <v>372.96800300000001</v>
      </c>
      <c r="L69" s="25">
        <v>2549.97165</v>
      </c>
      <c r="M69" s="25">
        <v>172.870744</v>
      </c>
      <c r="N69" s="29">
        <v>2722.8423939999998</v>
      </c>
      <c r="O69" s="28">
        <v>188.89992000000001</v>
      </c>
      <c r="P69" s="25">
        <v>23.568403</v>
      </c>
      <c r="Q69" s="26">
        <v>212.468323</v>
      </c>
      <c r="R69" s="25">
        <v>1242.898369</v>
      </c>
      <c r="S69" s="25">
        <v>130.17838399999999</v>
      </c>
      <c r="T69" s="29">
        <v>1373.0767530000001</v>
      </c>
      <c r="U69" s="16">
        <f t="shared" si="4"/>
        <v>75.540521868758773</v>
      </c>
      <c r="V69" s="21">
        <f t="shared" si="5"/>
        <v>98.30227174489201</v>
      </c>
    </row>
    <row r="70" spans="1:22" ht="15" x14ac:dyDescent="0.2">
      <c r="A70" s="23" t="s">
        <v>9</v>
      </c>
      <c r="B70" s="24" t="s">
        <v>25</v>
      </c>
      <c r="C70" s="24" t="s">
        <v>33</v>
      </c>
      <c r="D70" s="24" t="s">
        <v>204</v>
      </c>
      <c r="E70" s="24" t="s">
        <v>144</v>
      </c>
      <c r="F70" s="24" t="s">
        <v>53</v>
      </c>
      <c r="G70" s="24" t="s">
        <v>54</v>
      </c>
      <c r="H70" s="27" t="s">
        <v>54</v>
      </c>
      <c r="I70" s="28">
        <v>120.82888199999999</v>
      </c>
      <c r="J70" s="25">
        <v>8.6641139999999996</v>
      </c>
      <c r="K70" s="26">
        <v>129.49299600000001</v>
      </c>
      <c r="L70" s="25">
        <v>936.59799499999997</v>
      </c>
      <c r="M70" s="25">
        <v>79.291901999999993</v>
      </c>
      <c r="N70" s="29">
        <v>1015.889897</v>
      </c>
      <c r="O70" s="28">
        <v>56.831530000000001</v>
      </c>
      <c r="P70" s="25">
        <v>5.5020020000000001</v>
      </c>
      <c r="Q70" s="26">
        <v>62.333533000000003</v>
      </c>
      <c r="R70" s="25">
        <v>772.95950000000005</v>
      </c>
      <c r="S70" s="25">
        <v>57.487645000000001</v>
      </c>
      <c r="T70" s="29">
        <v>830.44714499999998</v>
      </c>
      <c r="U70" s="15" t="s">
        <v>18</v>
      </c>
      <c r="V70" s="21">
        <f t="shared" si="5"/>
        <v>22.330470170982419</v>
      </c>
    </row>
    <row r="71" spans="1:22" ht="15" x14ac:dyDescent="0.2">
      <c r="A71" s="23" t="s">
        <v>9</v>
      </c>
      <c r="B71" s="24" t="s">
        <v>25</v>
      </c>
      <c r="C71" s="24" t="s">
        <v>33</v>
      </c>
      <c r="D71" s="24" t="s">
        <v>204</v>
      </c>
      <c r="E71" s="24" t="s">
        <v>145</v>
      </c>
      <c r="F71" s="24" t="s">
        <v>53</v>
      </c>
      <c r="G71" s="24" t="s">
        <v>54</v>
      </c>
      <c r="H71" s="27" t="s">
        <v>143</v>
      </c>
      <c r="I71" s="28">
        <v>49.802399999999999</v>
      </c>
      <c r="J71" s="25">
        <v>3.750534</v>
      </c>
      <c r="K71" s="26">
        <v>53.552934</v>
      </c>
      <c r="L71" s="25">
        <v>307.80112000000003</v>
      </c>
      <c r="M71" s="25">
        <v>19.686375000000002</v>
      </c>
      <c r="N71" s="29">
        <v>327.48749500000002</v>
      </c>
      <c r="O71" s="28">
        <v>58.85136</v>
      </c>
      <c r="P71" s="25">
        <v>3.454453</v>
      </c>
      <c r="Q71" s="26">
        <v>62.305813000000001</v>
      </c>
      <c r="R71" s="25">
        <v>217.82442</v>
      </c>
      <c r="S71" s="25">
        <v>13.614229999999999</v>
      </c>
      <c r="T71" s="29">
        <v>231.43865</v>
      </c>
      <c r="U71" s="16">
        <f t="shared" si="4"/>
        <v>-14.04825421345517</v>
      </c>
      <c r="V71" s="21">
        <f t="shared" si="5"/>
        <v>41.50078001232724</v>
      </c>
    </row>
    <row r="72" spans="1:22" ht="15" x14ac:dyDescent="0.2">
      <c r="A72" s="23" t="s">
        <v>9</v>
      </c>
      <c r="B72" s="24" t="s">
        <v>25</v>
      </c>
      <c r="C72" s="24" t="s">
        <v>33</v>
      </c>
      <c r="D72" s="24" t="s">
        <v>204</v>
      </c>
      <c r="E72" s="24" t="s">
        <v>207</v>
      </c>
      <c r="F72" s="24" t="s">
        <v>53</v>
      </c>
      <c r="G72" s="24" t="s">
        <v>54</v>
      </c>
      <c r="H72" s="27" t="s">
        <v>143</v>
      </c>
      <c r="I72" s="28">
        <v>0</v>
      </c>
      <c r="J72" s="25">
        <v>0</v>
      </c>
      <c r="K72" s="26">
        <v>0</v>
      </c>
      <c r="L72" s="25">
        <v>6.3913799999999998</v>
      </c>
      <c r="M72" s="25">
        <v>0.68347599999999997</v>
      </c>
      <c r="N72" s="29">
        <v>7.0748559999999996</v>
      </c>
      <c r="O72" s="28">
        <v>0</v>
      </c>
      <c r="P72" s="25">
        <v>0</v>
      </c>
      <c r="Q72" s="26">
        <v>0</v>
      </c>
      <c r="R72" s="25">
        <v>0</v>
      </c>
      <c r="S72" s="25">
        <v>0</v>
      </c>
      <c r="T72" s="29">
        <v>0</v>
      </c>
      <c r="U72" s="15" t="s">
        <v>18</v>
      </c>
      <c r="V72" s="20" t="s">
        <v>18</v>
      </c>
    </row>
    <row r="73" spans="1:22" ht="15" x14ac:dyDescent="0.2">
      <c r="A73" s="23" t="s">
        <v>9</v>
      </c>
      <c r="B73" s="24" t="s">
        <v>25</v>
      </c>
      <c r="C73" s="24" t="s">
        <v>33</v>
      </c>
      <c r="D73" s="24" t="s">
        <v>204</v>
      </c>
      <c r="E73" s="24" t="s">
        <v>200</v>
      </c>
      <c r="F73" s="24" t="s">
        <v>53</v>
      </c>
      <c r="G73" s="24" t="s">
        <v>54</v>
      </c>
      <c r="H73" s="27" t="s">
        <v>143</v>
      </c>
      <c r="I73" s="28">
        <v>0</v>
      </c>
      <c r="J73" s="25">
        <v>0</v>
      </c>
      <c r="K73" s="26">
        <v>0</v>
      </c>
      <c r="L73" s="25">
        <v>1.41E-2</v>
      </c>
      <c r="M73" s="25">
        <v>1.0009999999999999E-3</v>
      </c>
      <c r="N73" s="29">
        <v>1.5101E-2</v>
      </c>
      <c r="O73" s="28">
        <v>0</v>
      </c>
      <c r="P73" s="25">
        <v>0</v>
      </c>
      <c r="Q73" s="26">
        <v>0</v>
      </c>
      <c r="R73" s="25">
        <v>0.33200000000000002</v>
      </c>
      <c r="S73" s="25">
        <v>9.3043000000000001E-2</v>
      </c>
      <c r="T73" s="29">
        <v>0.425043</v>
      </c>
      <c r="U73" s="15" t="s">
        <v>18</v>
      </c>
      <c r="V73" s="21">
        <f t="shared" si="5"/>
        <v>-96.447182990897389</v>
      </c>
    </row>
    <row r="74" spans="1:22" ht="15.75" x14ac:dyDescent="0.2">
      <c r="A74" s="12"/>
      <c r="B74" s="8"/>
      <c r="C74" s="8"/>
      <c r="D74" s="8"/>
      <c r="E74" s="8"/>
      <c r="F74" s="8"/>
      <c r="G74" s="8"/>
      <c r="H74" s="11"/>
      <c r="I74" s="13"/>
      <c r="J74" s="9"/>
      <c r="K74" s="10"/>
      <c r="L74" s="9"/>
      <c r="M74" s="9"/>
      <c r="N74" s="14"/>
      <c r="O74" s="13"/>
      <c r="P74" s="9"/>
      <c r="Q74" s="10"/>
      <c r="R74" s="9"/>
      <c r="S74" s="9"/>
      <c r="T74" s="14"/>
      <c r="U74" s="17"/>
      <c r="V74" s="22"/>
    </row>
    <row r="75" spans="1:22" s="5" customFormat="1" ht="20.25" customHeight="1" thickBot="1" x14ac:dyDescent="0.35">
      <c r="A75" s="57" t="s">
        <v>9</v>
      </c>
      <c r="B75" s="58"/>
      <c r="C75" s="58"/>
      <c r="D75" s="58"/>
      <c r="E75" s="58"/>
      <c r="F75" s="58"/>
      <c r="G75" s="58"/>
      <c r="H75" s="59"/>
      <c r="I75" s="37">
        <f>SUM(I5:I73)</f>
        <v>17378.911360999999</v>
      </c>
      <c r="J75" s="38">
        <f>SUM(J5:J73)</f>
        <v>2815.7966450000004</v>
      </c>
      <c r="K75" s="38">
        <f>SUM(K5:K73)</f>
        <v>20194.708005000011</v>
      </c>
      <c r="L75" s="38">
        <f>SUM(L5:L73)</f>
        <v>141965.63788599998</v>
      </c>
      <c r="M75" s="38">
        <f>SUM(M5:M73)</f>
        <v>27428.130680999999</v>
      </c>
      <c r="N75" s="39">
        <f>SUM(N5:N73)</f>
        <v>169393.76857000001</v>
      </c>
      <c r="O75" s="37">
        <f>SUM(O5:O73)</f>
        <v>17683.064119999999</v>
      </c>
      <c r="P75" s="38">
        <f>SUM(P5:P73)</f>
        <v>4616.0305909999997</v>
      </c>
      <c r="Q75" s="38">
        <f>SUM(Q5:Q73)</f>
        <v>22299.094711999998</v>
      </c>
      <c r="R75" s="38">
        <f>SUM(R5:R73)</f>
        <v>142717.38596399996</v>
      </c>
      <c r="S75" s="38">
        <f>SUM(S5:S73)</f>
        <v>25228.264630000001</v>
      </c>
      <c r="T75" s="39">
        <f>SUM(T5:T73)</f>
        <v>167945.65059199999</v>
      </c>
      <c r="U75" s="40">
        <f>+((K75/Q75)-1)*100</f>
        <v>-9.4370947976983857</v>
      </c>
      <c r="V75" s="41">
        <f>+((N75/T75)-1)*100</f>
        <v>0.86225393327870048</v>
      </c>
    </row>
    <row r="76" spans="1:22" s="5" customFormat="1" ht="20.25" customHeight="1" x14ac:dyDescent="0.2">
      <c r="A76" s="43"/>
      <c r="B76" s="43"/>
      <c r="C76" s="43"/>
      <c r="D76" s="43"/>
      <c r="E76" s="43"/>
      <c r="F76" s="43"/>
      <c r="G76" s="43"/>
      <c r="H76" s="47"/>
      <c r="I76" s="48"/>
      <c r="J76" s="43"/>
      <c r="K76" s="43"/>
      <c r="L76" s="43"/>
      <c r="M76" s="43"/>
      <c r="N76" s="50"/>
      <c r="O76" s="49"/>
      <c r="P76" s="43"/>
      <c r="Q76" s="43"/>
      <c r="R76" s="43"/>
      <c r="S76" s="43"/>
      <c r="T76" s="50"/>
      <c r="U76" s="49"/>
      <c r="V76" s="51"/>
    </row>
    <row r="77" spans="1:22" s="5" customFormat="1" ht="20.25" customHeight="1" x14ac:dyDescent="0.2">
      <c r="A77" s="42" t="s">
        <v>211</v>
      </c>
      <c r="B77" s="42"/>
      <c r="C77" s="42" t="s">
        <v>33</v>
      </c>
      <c r="D77" s="42" t="s">
        <v>208</v>
      </c>
      <c r="E77" s="42" t="s">
        <v>209</v>
      </c>
      <c r="F77" s="42" t="s">
        <v>53</v>
      </c>
      <c r="G77" s="42" t="s">
        <v>54</v>
      </c>
      <c r="H77" s="46" t="s">
        <v>212</v>
      </c>
      <c r="I77" s="28">
        <v>75.354463999999993</v>
      </c>
      <c r="J77" s="25">
        <v>0</v>
      </c>
      <c r="K77" s="26">
        <v>75.354463999999993</v>
      </c>
      <c r="L77" s="25">
        <v>456.41025400000001</v>
      </c>
      <c r="M77" s="25">
        <v>0</v>
      </c>
      <c r="N77" s="29">
        <v>456.41025400000001</v>
      </c>
      <c r="O77" s="28">
        <v>0</v>
      </c>
      <c r="P77" s="25">
        <v>0</v>
      </c>
      <c r="Q77" s="26">
        <v>0</v>
      </c>
      <c r="R77" s="25">
        <v>0</v>
      </c>
      <c r="S77" s="25">
        <v>0</v>
      </c>
      <c r="T77" s="29">
        <v>0</v>
      </c>
      <c r="U77" s="15" t="s">
        <v>18</v>
      </c>
      <c r="V77" s="20" t="s">
        <v>18</v>
      </c>
    </row>
    <row r="78" spans="1:22" s="5" customFormat="1" ht="20.25" customHeight="1" x14ac:dyDescent="0.2">
      <c r="A78" s="43"/>
      <c r="B78" s="43"/>
      <c r="C78" s="43"/>
      <c r="D78" s="43"/>
      <c r="E78" s="43"/>
      <c r="F78" s="43"/>
      <c r="G78" s="43"/>
      <c r="H78" s="47"/>
      <c r="I78" s="48"/>
      <c r="J78" s="43"/>
      <c r="K78" s="43"/>
      <c r="L78" s="43"/>
      <c r="M78" s="43"/>
      <c r="N78" s="50"/>
      <c r="O78" s="49"/>
      <c r="P78" s="43"/>
      <c r="Q78" s="43"/>
      <c r="R78" s="43"/>
      <c r="S78" s="43"/>
      <c r="T78" s="50"/>
      <c r="U78" s="49"/>
      <c r="V78" s="50"/>
    </row>
    <row r="79" spans="1:22" s="5" customFormat="1" ht="20.25" customHeight="1" thickBot="1" x14ac:dyDescent="0.35">
      <c r="A79" s="44" t="s">
        <v>210</v>
      </c>
      <c r="B79" s="45"/>
      <c r="C79" s="45"/>
      <c r="D79" s="45"/>
      <c r="E79" s="45"/>
      <c r="F79" s="45"/>
      <c r="G79" s="45"/>
      <c r="H79" s="45"/>
      <c r="I79" s="37">
        <f t="shared" ref="I79:T79" si="6">SUM(I77)</f>
        <v>75.354463999999993</v>
      </c>
      <c r="J79" s="38">
        <f t="shared" si="6"/>
        <v>0</v>
      </c>
      <c r="K79" s="38">
        <f t="shared" si="6"/>
        <v>75.354463999999993</v>
      </c>
      <c r="L79" s="38">
        <f t="shared" si="6"/>
        <v>456.41025400000001</v>
      </c>
      <c r="M79" s="38">
        <f t="shared" si="6"/>
        <v>0</v>
      </c>
      <c r="N79" s="39">
        <f t="shared" si="6"/>
        <v>456.41025400000001</v>
      </c>
      <c r="O79" s="37">
        <f t="shared" si="6"/>
        <v>0</v>
      </c>
      <c r="P79" s="38">
        <f t="shared" si="6"/>
        <v>0</v>
      </c>
      <c r="Q79" s="38">
        <f t="shared" si="6"/>
        <v>0</v>
      </c>
      <c r="R79" s="38">
        <f t="shared" si="6"/>
        <v>0</v>
      </c>
      <c r="S79" s="38">
        <f t="shared" si="6"/>
        <v>0</v>
      </c>
      <c r="T79" s="39">
        <f t="shared" si="6"/>
        <v>0</v>
      </c>
      <c r="U79" s="52" t="s">
        <v>18</v>
      </c>
      <c r="V79" s="53" t="s">
        <v>18</v>
      </c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2" ht="15" x14ac:dyDescent="0.2">
      <c r="A81" s="31" t="s">
        <v>19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31" t="s">
        <v>20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31" t="s">
        <v>21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A84" s="31" t="s">
        <v>22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A85" s="31" t="s">
        <v>23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2" x14ac:dyDescent="0.2">
      <c r="A86" s="6" t="s">
        <v>17</v>
      </c>
    </row>
    <row r="87" spans="1:22" x14ac:dyDescent="0.2">
      <c r="A87" s="7" t="s">
        <v>24</v>
      </c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ortState ref="A5:T69">
    <sortCondition ref="D5:D69"/>
  </sortState>
  <mergeCells count="3">
    <mergeCell ref="I3:N3"/>
    <mergeCell ref="O3:T3"/>
    <mergeCell ref="A75:H75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2013-09-30T18:36:26Z</dcterms:modified>
</cp:coreProperties>
</file>