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9" i="1" l="1"/>
  <c r="V9" i="1" l="1"/>
  <c r="V8" i="1"/>
  <c r="V7" i="1"/>
  <c r="U7" i="1"/>
  <c r="U16" i="1" l="1"/>
  <c r="U14" i="1" l="1"/>
  <c r="V6" i="1"/>
  <c r="U6" i="1"/>
  <c r="T12" i="1"/>
  <c r="T18" i="1" s="1"/>
  <c r="V14" i="1"/>
  <c r="V16" i="1"/>
  <c r="I12" i="1"/>
  <c r="J12" i="1"/>
  <c r="J18" i="1" s="1"/>
  <c r="O12" i="1"/>
  <c r="P12" i="1"/>
  <c r="P18" i="1" s="1"/>
  <c r="L12" i="1"/>
  <c r="M12" i="1"/>
  <c r="R12" i="1"/>
  <c r="R18" i="1" s="1"/>
  <c r="S12" i="1"/>
  <c r="S18" i="1" s="1"/>
  <c r="L18" i="1"/>
  <c r="N12" i="1" l="1"/>
  <c r="V12" i="1" s="1"/>
  <c r="Q12" i="1"/>
  <c r="Q18" i="1" s="1"/>
  <c r="K12" i="1"/>
  <c r="K18" i="1" s="1"/>
  <c r="O18" i="1"/>
  <c r="I18" i="1"/>
  <c r="M18" i="1"/>
  <c r="N18" i="1" l="1"/>
  <c r="V18" i="1" s="1"/>
  <c r="U12" i="1"/>
  <c r="U18" i="1"/>
</calcChain>
</file>

<file path=xl/sharedStrings.xml><?xml version="1.0" encoding="utf-8"?>
<sst xmlns="http://schemas.openxmlformats.org/spreadsheetml/2006/main" count="87" uniqueCount="51">
  <si>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</si>
  <si>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</si>
  <si>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</si>
  <si>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</si>
  <si>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</si>
  <si>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</si>
  <si>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</si>
  <si>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</si>
  <si>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</si>
  <si>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</si>
  <si>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</si>
  <si>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</si>
  <si>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</si>
  <si>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</si>
  <si>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</si>
  <si>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</si>
  <si>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</si>
  <si>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</si>
  <si>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</si>
  <si>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</si>
  <si>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</si>
  <si>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</si>
  <si>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</si>
  <si>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</si>
  <si>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</si>
  <si>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</si>
  <si>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</si>
  <si>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</si>
  <si>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</si>
  <si>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</si>
  <si>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</si>
  <si>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</si>
  <si>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</si>
  <si>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</si>
  <si>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</si>
  <si>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</si>
  <si>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</si>
  <si>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</si>
  <si>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</si>
  <si>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</si>
  <si>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</si>
  <si>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</si>
  <si>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</si>
  <si>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- 2013/2012</t>
  </si>
  <si>
    <t>TOQUEPALA 1</t>
  </si>
  <si>
    <t>COCOTEA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</si>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</sst>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43</v>
      </c>
      <c r="B1" s="3"/>
    </row>
    <row r="2" spans="1:23" ht="13.5" thickBot="1" x14ac:dyDescent="0.25">
      <c r="A2" s="64"/>
    </row>
    <row r="3" spans="1:23" customFormat="1" ht="13.5" thickBot="1" x14ac:dyDescent="0.25">
      <c r="A3" s="50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4"/>
      <c r="V3" s="4"/>
    </row>
    <row r="4" spans="1:23" customFormat="1" ht="73.5" customHeight="1" x14ac:dyDescent="0.2">
      <c r="A4" s="51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1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2" t="s">
        <v>47</v>
      </c>
      <c r="O4" s="51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2" t="s">
        <v>48</v>
      </c>
      <c r="U4" s="53" t="s">
        <v>49</v>
      </c>
      <c r="V4" s="52" t="s">
        <v>50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240.8</v>
      </c>
      <c r="J6" s="12">
        <v>0</v>
      </c>
      <c r="K6" s="13">
        <v>240.8</v>
      </c>
      <c r="L6" s="12">
        <v>1896.0806849999999</v>
      </c>
      <c r="M6" s="12">
        <v>0</v>
      </c>
      <c r="N6" s="28">
        <v>1896.0806849999999</v>
      </c>
      <c r="O6" s="27">
        <v>275.02871199999998</v>
      </c>
      <c r="P6" s="12">
        <v>0</v>
      </c>
      <c r="Q6" s="13">
        <v>275.02871199999998</v>
      </c>
      <c r="R6" s="12">
        <v>1962.3015949999999</v>
      </c>
      <c r="S6" s="12">
        <v>0</v>
      </c>
      <c r="T6" s="28">
        <v>1962.3015949999999</v>
      </c>
      <c r="U6" s="37">
        <f>+((K6/Q6)-1)*100</f>
        <v>-12.445504962405519</v>
      </c>
      <c r="V6" s="43">
        <f>+((N6/T6)-1)*100</f>
        <v>-3.374655056528153</v>
      </c>
      <c r="W6" s="2"/>
    </row>
    <row r="7" spans="1:23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44</v>
      </c>
      <c r="F7" s="11" t="s">
        <v>39</v>
      </c>
      <c r="G7" s="11" t="s">
        <v>40</v>
      </c>
      <c r="H7" s="22" t="s">
        <v>41</v>
      </c>
      <c r="I7" s="27">
        <v>170.251541</v>
      </c>
      <c r="J7" s="12">
        <v>0</v>
      </c>
      <c r="K7" s="13">
        <v>170.251541</v>
      </c>
      <c r="L7" s="12">
        <v>1021.727713</v>
      </c>
      <c r="M7" s="12">
        <v>0</v>
      </c>
      <c r="N7" s="28">
        <v>1021.727713</v>
      </c>
      <c r="O7" s="27">
        <v>238.21750800000001</v>
      </c>
      <c r="P7" s="12">
        <v>0</v>
      </c>
      <c r="Q7" s="13">
        <v>238.21750800000001</v>
      </c>
      <c r="R7" s="12">
        <v>2038.3079359999999</v>
      </c>
      <c r="S7" s="12">
        <v>0</v>
      </c>
      <c r="T7" s="28">
        <v>2038.3079359999999</v>
      </c>
      <c r="U7" s="37">
        <f t="shared" ref="U7:U10" si="0">+((K7/Q7)-1)*100</f>
        <v>-28.531054484878581</v>
      </c>
      <c r="V7" s="43">
        <f t="shared" ref="V7:V10" si="1">+((N7/T7)-1)*100</f>
        <v>-49.87373129670236</v>
      </c>
      <c r="W7" s="2"/>
    </row>
    <row r="8" spans="1:23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181.21549200000001</v>
      </c>
      <c r="J8" s="12">
        <v>0</v>
      </c>
      <c r="K8" s="13">
        <v>181.21549200000001</v>
      </c>
      <c r="L8" s="12">
        <v>946.38399900000002</v>
      </c>
      <c r="M8" s="12">
        <v>0</v>
      </c>
      <c r="N8" s="28">
        <v>946.38399900000002</v>
      </c>
      <c r="O8" s="27">
        <v>55.354787999999999</v>
      </c>
      <c r="P8" s="12">
        <v>0</v>
      </c>
      <c r="Q8" s="13">
        <v>55.354787999999999</v>
      </c>
      <c r="R8" s="12">
        <v>555.36931200000004</v>
      </c>
      <c r="S8" s="12">
        <v>0</v>
      </c>
      <c r="T8" s="28">
        <v>555.36931200000004</v>
      </c>
      <c r="U8" s="47" t="s">
        <v>20</v>
      </c>
      <c r="V8" s="43">
        <f t="shared" si="1"/>
        <v>70.406246537439216</v>
      </c>
      <c r="W8" s="2"/>
    </row>
    <row r="9" spans="1:23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12.048605</v>
      </c>
      <c r="J9" s="12">
        <v>0</v>
      </c>
      <c r="K9" s="13">
        <v>12.048605</v>
      </c>
      <c r="L9" s="12">
        <v>591.54678100000001</v>
      </c>
      <c r="M9" s="12">
        <v>0</v>
      </c>
      <c r="N9" s="28">
        <v>591.54678100000001</v>
      </c>
      <c r="O9" s="27">
        <v>105.307794</v>
      </c>
      <c r="P9" s="12">
        <v>0</v>
      </c>
      <c r="Q9" s="13">
        <v>105.307794</v>
      </c>
      <c r="R9" s="12">
        <v>613.01378099999999</v>
      </c>
      <c r="S9" s="12">
        <v>0</v>
      </c>
      <c r="T9" s="28">
        <v>613.01378099999999</v>
      </c>
      <c r="U9" s="37">
        <f t="shared" si="0"/>
        <v>-88.558676862986985</v>
      </c>
      <c r="V9" s="43">
        <f t="shared" si="1"/>
        <v>-3.5018788590659766</v>
      </c>
      <c r="W9" s="2"/>
    </row>
    <row r="10" spans="1:23" ht="15" x14ac:dyDescent="0.2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45</v>
      </c>
      <c r="F10" s="11" t="s">
        <v>34</v>
      </c>
      <c r="G10" s="11" t="s">
        <v>35</v>
      </c>
      <c r="H10" s="22" t="s">
        <v>36</v>
      </c>
      <c r="I10" s="27">
        <v>74.524159999999995</v>
      </c>
      <c r="J10" s="12">
        <v>0</v>
      </c>
      <c r="K10" s="13">
        <v>74.524159999999995</v>
      </c>
      <c r="L10" s="12">
        <v>153.69207800000001</v>
      </c>
      <c r="M10" s="12">
        <v>0</v>
      </c>
      <c r="N10" s="28">
        <v>153.69207800000001</v>
      </c>
      <c r="O10" s="27">
        <v>0</v>
      </c>
      <c r="P10" s="12">
        <v>0</v>
      </c>
      <c r="Q10" s="13">
        <v>0</v>
      </c>
      <c r="R10" s="12">
        <v>0</v>
      </c>
      <c r="S10" s="12">
        <v>0</v>
      </c>
      <c r="T10" s="28">
        <v>0</v>
      </c>
      <c r="U10" s="47" t="s">
        <v>20</v>
      </c>
      <c r="V10" s="54" t="s">
        <v>20</v>
      </c>
      <c r="W10" s="2"/>
    </row>
    <row r="11" spans="1:23" ht="15" x14ac:dyDescent="0.2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 x14ac:dyDescent="0.2">
      <c r="A12" s="61" t="s">
        <v>18</v>
      </c>
      <c r="B12" s="62"/>
      <c r="C12" s="62"/>
      <c r="D12" s="62"/>
      <c r="E12" s="62"/>
      <c r="F12" s="62"/>
      <c r="G12" s="62"/>
      <c r="H12" s="63"/>
      <c r="I12" s="29">
        <f>SUM(I6:I10)</f>
        <v>678.83979799999997</v>
      </c>
      <c r="J12" s="15">
        <f>SUM(J6:J10)</f>
        <v>0</v>
      </c>
      <c r="K12" s="16">
        <f>SUM(I12:J12)</f>
        <v>678.83979799999997</v>
      </c>
      <c r="L12" s="14">
        <f>SUM(L6:L10)</f>
        <v>4609.4312559999998</v>
      </c>
      <c r="M12" s="15">
        <f>SUM(M6:M10)</f>
        <v>0</v>
      </c>
      <c r="N12" s="30">
        <f>SUM(L12:M12)</f>
        <v>4609.4312559999998</v>
      </c>
      <c r="O12" s="29">
        <f>SUM(O6:O10)</f>
        <v>673.90880199999992</v>
      </c>
      <c r="P12" s="15">
        <f>SUM(P6:P10)</f>
        <v>0</v>
      </c>
      <c r="Q12" s="16">
        <f>SUM(O12:P12)</f>
        <v>673.90880199999992</v>
      </c>
      <c r="R12" s="14">
        <f>SUM(R6:R10)</f>
        <v>5168.9926239999995</v>
      </c>
      <c r="S12" s="15">
        <f>SUM(S6:S10)</f>
        <v>0</v>
      </c>
      <c r="T12" s="30">
        <f>SUM(T6:T10)</f>
        <v>5168.9926239999995</v>
      </c>
      <c r="U12" s="37">
        <f>+((K12/Q12)-1)*100</f>
        <v>0.73170078582829312</v>
      </c>
      <c r="V12" s="43">
        <f>+((N12/T12)-1)*100</f>
        <v>-10.825346613998176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21</v>
      </c>
      <c r="C14" s="11" t="s">
        <v>31</v>
      </c>
      <c r="D14" s="11" t="s">
        <v>27</v>
      </c>
      <c r="E14" s="11" t="s">
        <v>28</v>
      </c>
      <c r="F14" s="11" t="s">
        <v>29</v>
      </c>
      <c r="G14" s="11" t="s">
        <v>29</v>
      </c>
      <c r="H14" s="22" t="s">
        <v>30</v>
      </c>
      <c r="I14" s="27">
        <v>527.80483800000002</v>
      </c>
      <c r="J14" s="12">
        <v>0</v>
      </c>
      <c r="K14" s="13">
        <v>527.80483800000002</v>
      </c>
      <c r="L14" s="12">
        <v>3103.2390030000001</v>
      </c>
      <c r="M14" s="12">
        <v>0</v>
      </c>
      <c r="N14" s="28">
        <v>3103.2390030000001</v>
      </c>
      <c r="O14" s="27">
        <v>302.64989700000001</v>
      </c>
      <c r="P14" s="12">
        <v>0</v>
      </c>
      <c r="Q14" s="13">
        <v>302.64989700000001</v>
      </c>
      <c r="R14" s="12">
        <v>2552.9653969999999</v>
      </c>
      <c r="S14" s="12">
        <v>0</v>
      </c>
      <c r="T14" s="28">
        <v>2552.9653969999999</v>
      </c>
      <c r="U14" s="37">
        <f>+((K14/Q14)-1)*100</f>
        <v>74.39452094047796</v>
      </c>
      <c r="V14" s="43">
        <f>+((N14/T14)-1)*100</f>
        <v>21.554291595437558</v>
      </c>
      <c r="W14" s="7"/>
    </row>
    <row r="15" spans="1:23" ht="15.75" x14ac:dyDescent="0.2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 x14ac:dyDescent="0.2">
      <c r="A16" s="42" t="s">
        <v>9</v>
      </c>
      <c r="B16" s="11" t="s">
        <v>21</v>
      </c>
      <c r="C16" s="11" t="s">
        <v>31</v>
      </c>
      <c r="D16" s="11" t="s">
        <v>22</v>
      </c>
      <c r="E16" s="11" t="s">
        <v>23</v>
      </c>
      <c r="F16" s="11" t="s">
        <v>24</v>
      </c>
      <c r="G16" s="11" t="s">
        <v>25</v>
      </c>
      <c r="H16" s="22" t="s">
        <v>26</v>
      </c>
      <c r="I16" s="27">
        <v>400.19299999999998</v>
      </c>
      <c r="J16" s="12">
        <v>0</v>
      </c>
      <c r="K16" s="13">
        <v>400.19299999999998</v>
      </c>
      <c r="L16" s="12">
        <v>2982.8395999999998</v>
      </c>
      <c r="M16" s="12">
        <v>0</v>
      </c>
      <c r="N16" s="28">
        <v>2982.8395999999998</v>
      </c>
      <c r="O16" s="27">
        <v>341.06189999999998</v>
      </c>
      <c r="P16" s="12">
        <v>0</v>
      </c>
      <c r="Q16" s="13">
        <v>341.06189999999998</v>
      </c>
      <c r="R16" s="12">
        <v>3870.5430000000001</v>
      </c>
      <c r="S16" s="12">
        <v>0</v>
      </c>
      <c r="T16" s="28">
        <v>3870.5430000000001</v>
      </c>
      <c r="U16" s="37">
        <f>+((K16/Q16)-1)*100</f>
        <v>17.337351372287557</v>
      </c>
      <c r="V16" s="43">
        <f>+((N16/T16)-1)*100</f>
        <v>-22.934854360228019</v>
      </c>
      <c r="W16" s="2"/>
    </row>
    <row r="17" spans="1:24" ht="15.75" x14ac:dyDescent="0.2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4" s="8" customFormat="1" ht="21" thickBot="1" x14ac:dyDescent="0.35">
      <c r="A18" s="55" t="s">
        <v>9</v>
      </c>
      <c r="B18" s="56"/>
      <c r="C18" s="56"/>
      <c r="D18" s="56"/>
      <c r="E18" s="56"/>
      <c r="F18" s="56"/>
      <c r="G18" s="56"/>
      <c r="H18" s="57"/>
      <c r="I18" s="34">
        <f>SUM(I12,I16,I14)</f>
        <v>1606.837636</v>
      </c>
      <c r="J18" s="35">
        <f>SUM(J12,J16,J14)</f>
        <v>0</v>
      </c>
      <c r="K18" s="35">
        <f>SUM(K12,K16,K14)</f>
        <v>1606.837636</v>
      </c>
      <c r="L18" s="35">
        <f>SUM(L12,L16,L14)</f>
        <v>10695.509859</v>
      </c>
      <c r="M18" s="35">
        <f>SUM(M12,M16,M14)</f>
        <v>0</v>
      </c>
      <c r="N18" s="36">
        <f>SUM(N12,N16,N14)</f>
        <v>10695.509859</v>
      </c>
      <c r="O18" s="34">
        <f>SUM(O12,O16,O14)</f>
        <v>1317.6205989999999</v>
      </c>
      <c r="P18" s="35">
        <f>SUM(P12,P16,P14)</f>
        <v>0</v>
      </c>
      <c r="Q18" s="35">
        <f>SUM(Q12,Q16,Q14)</f>
        <v>1317.6205989999999</v>
      </c>
      <c r="R18" s="35">
        <f>SUM(R12,R16,R14)</f>
        <v>11592.501021</v>
      </c>
      <c r="S18" s="35">
        <f>SUM(S12,S16,S14)</f>
        <v>0</v>
      </c>
      <c r="T18" s="36">
        <f>SUM(T12,T16,T14)</f>
        <v>11592.501021</v>
      </c>
      <c r="U18" s="49">
        <f>+((K18/Q18)-1)*100</f>
        <v>21.949948051776037</v>
      </c>
      <c r="V18" s="48">
        <f>+((N18/T18)-1)*100</f>
        <v>-7.7376845632800562</v>
      </c>
    </row>
    <row r="20" spans="1:24" x14ac:dyDescent="0.2">
      <c r="A20" s="46" t="s">
        <v>19</v>
      </c>
    </row>
    <row r="21" spans="1:24" x14ac:dyDescent="0.2">
      <c r="A21" s="5" t="s">
        <v>17</v>
      </c>
      <c r="B21" s="6"/>
    </row>
    <row r="22" spans="1:24" x14ac:dyDescent="0.2">
      <c r="A22" s="6" t="s">
        <v>32</v>
      </c>
    </row>
  </sheetData>
  <sortState ref="A6:T10">
    <sortCondition descending="1" ref="N6:N10"/>
  </sortState>
  <mergeCells count="4">
    <mergeCell ref="A18:H18"/>
    <mergeCell ref="I3:N3"/>
    <mergeCell ref="O3:T3"/>
    <mergeCell ref="A12:H12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2013-09-30T16:09:07Z</dcterms:modified>
</cp:coreProperties>
</file>