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69" i="1" l="1"/>
  <c r="V67" i="1"/>
  <c r="U67" i="1"/>
  <c r="V66" i="1"/>
  <c r="U66" i="1"/>
  <c r="U65" i="1"/>
  <c r="V64" i="1"/>
  <c r="U64" i="1"/>
  <c r="V63" i="1"/>
  <c r="U63" i="1"/>
  <c r="V62" i="1"/>
  <c r="U62" i="1"/>
  <c r="V61" i="1"/>
  <c r="U61" i="1"/>
  <c r="V60" i="1"/>
  <c r="U60" i="1"/>
  <c r="V57" i="1"/>
  <c r="V54" i="1"/>
  <c r="U54" i="1"/>
  <c r="V53" i="1"/>
  <c r="V52" i="1"/>
  <c r="U52" i="1"/>
  <c r="V51" i="1"/>
  <c r="V49" i="1"/>
  <c r="U49" i="1"/>
  <c r="V48" i="1"/>
  <c r="U48" i="1"/>
  <c r="V47" i="1"/>
  <c r="U47" i="1"/>
  <c r="V45" i="1"/>
  <c r="V44" i="1"/>
  <c r="U44" i="1"/>
  <c r="V43" i="1"/>
  <c r="U43" i="1"/>
  <c r="V42" i="1"/>
  <c r="U42" i="1"/>
  <c r="V41" i="1"/>
  <c r="U41" i="1"/>
  <c r="V40" i="1"/>
  <c r="U40" i="1"/>
  <c r="V39" i="1"/>
  <c r="V38" i="1"/>
  <c r="U38" i="1"/>
  <c r="V36" i="1"/>
  <c r="U36" i="1"/>
  <c r="V35" i="1"/>
  <c r="U35" i="1"/>
  <c r="V34" i="1"/>
  <c r="U34" i="1"/>
  <c r="V33" i="1"/>
  <c r="U33" i="1"/>
  <c r="V32" i="1"/>
  <c r="U32" i="1"/>
  <c r="U30" i="1"/>
  <c r="U29" i="1"/>
  <c r="V28" i="1"/>
  <c r="U28" i="1"/>
  <c r="V26" i="1"/>
  <c r="U26" i="1"/>
  <c r="V25" i="1"/>
  <c r="U25" i="1"/>
  <c r="V24" i="1"/>
  <c r="U24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V12" i="1"/>
  <c r="U12" i="1"/>
  <c r="V11" i="1"/>
  <c r="U11" i="1"/>
  <c r="U10" i="1"/>
  <c r="V9" i="1"/>
  <c r="U9" i="1"/>
  <c r="V8" i="1"/>
  <c r="U8" i="1"/>
  <c r="V5" i="1"/>
  <c r="T75" i="1"/>
  <c r="S75" i="1"/>
  <c r="R75" i="1"/>
  <c r="Q75" i="1"/>
  <c r="P75" i="1"/>
  <c r="O75" i="1"/>
  <c r="N75" i="1"/>
  <c r="M75" i="1"/>
  <c r="L75" i="1"/>
  <c r="K75" i="1"/>
  <c r="J75" i="1"/>
  <c r="I75" i="1"/>
  <c r="T71" i="1" l="1"/>
  <c r="S71" i="1"/>
  <c r="R71" i="1"/>
  <c r="Q71" i="1"/>
  <c r="P71" i="1"/>
  <c r="O71" i="1"/>
  <c r="N71" i="1"/>
  <c r="M71" i="1"/>
  <c r="L71" i="1"/>
  <c r="K71" i="1"/>
  <c r="J71" i="1"/>
  <c r="I71" i="1"/>
  <c r="V7" i="1"/>
  <c r="U7" i="1"/>
  <c r="V71" i="1" l="1"/>
  <c r="U71" i="1"/>
</calcChain>
</file>

<file path=xl/sharedStrings.xml><?xml version="1.0" encoding="utf-8"?>
<sst xmlns="http://schemas.openxmlformats.org/spreadsheetml/2006/main" count="604" uniqueCount="219">
  <si>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</si>
  <si>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</si>
  <si>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</si>
  <si>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</si>
  <si>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</si>
  <si>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</si>
  <si>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</si>
  <si>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</si>
  <si>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</si>
  <si>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</si>
  <si>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</si>
  <si>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</si>
  <si>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</si>
  <si>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</si>
  <si>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</si>
  <si>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</si>
  <si>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</si>
  <si>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</si>
  <si>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</si>
  <si>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</si>
  <si>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</si>
  <si>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</si>
  <si>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</si>
  <si>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</si>
  <si>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</si>
  <si>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</si>
  <si>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</si>
  <si>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</si>
  <si>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</si>
  <si>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</si>
  <si>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</si>
  <si>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</si>
  <si>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</si>
  <si>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</si>
  <si>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</si>
  <si>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</si>
  <si>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</si>
  <si>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</si>
  <si>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</si>
  <si>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</si>
  <si>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</si>
  <si>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</si>
  <si>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</si>
  <si>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</si>
  <si>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</si>
  <si>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</si>
  <si>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</si>
  <si>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</si>
  <si>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</si>
  <si>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</si>
  <si>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</si>
  <si>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</si>
  <si>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</si>
  <si>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</si>
  <si>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</si>
  <si>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</si>
  <si>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</si>
  <si>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</si>
  <si>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</si>
  <si>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</si>
  <si>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</si>
  <si>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</si>
  <si>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</si>
  <si>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</si>
  <si>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</si>
  <si>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</si>
  <si>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</si>
  <si>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</si>
  <si>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</si>
  <si>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</si>
  <si>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</si>
  <si>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</si>
  <si>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</si>
  <si>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</si>
  <si>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</si>
  <si>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</si>
  <si>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</si>
  <si>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</si>
  <si>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</si>
  <si>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</si>
  <si>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</si>
  <si>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</si>
  <si>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</si>
  <si>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</si>
  <si>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</si>
  <si>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</si>
  <si>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</si>
  <si>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</si>
  <si>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</si>
  <si>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</si>
  <si>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</si>
  <si>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</si>
  <si>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</si>
  <si>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</si>
  <si>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</si>
  <si>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</si>
  <si>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</si>
  <si>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</si>
  <si>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</si>
  <si>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</si>
  <si>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</si>
  <si>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</si>
  <si>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</si>
  <si>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</si>
  <si>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</si>
  <si>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</si>
  <si>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</si>
  <si>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</si>
  <si>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</si>
  <si>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</si>
  <si>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</si>
  <si>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</si>
  <si>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</si>
  <si>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</si>
  <si>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</si>
  <si>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</si>
  <si>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</si>
  <si>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</si>
  <si>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</si>
  <si>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</si>
  <si>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</si>
  <si>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</si>
  <si>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</si>
  <si>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</si>
  <si>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</si>
  <si>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</si>
  <si>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</si>
  <si>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</si>
  <si>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</si>
  <si>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</si>
  <si>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</si>
  <si>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</si>
  <si>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</si>
  <si>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</si>
  <si>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</si>
  <si>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</si>
  <si>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</si>
  <si>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</si>
  <si>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</si>
  <si>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</si>
  <si>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</si>
  <si>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</si>
  <si>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</si>
  <si>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</si>
  <si>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</si>
  <si>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</si>
  <si>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</si>
  <si>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</si>
  <si>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</si>
  <si>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</si>
  <si>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</si>
  <si>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</si>
  <si>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</si>
  <si>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</si>
  <si>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</si>
  <si>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</si>
  <si>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</si>
  <si>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</si>
  <si>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</si>
  <si>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</si>
  <si>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</si>
  <si>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</si>
  <si>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</si>
  <si>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</si>
  <si>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</si>
  <si>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LIXIViACIÓN</t>
  </si>
  <si>
    <t>ICM PACHAPAQUI S.A.C.</t>
  </si>
  <si>
    <t>ICM</t>
  </si>
  <si>
    <t>PERFOMIN S.A.C.</t>
  </si>
  <si>
    <t>CUENCA</t>
  </si>
  <si>
    <t>PACCHA</t>
  </si>
  <si>
    <t>COMPAÑIA MINERA QUIRUVILCA S.A.</t>
  </si>
  <si>
    <t>PRODUCCIÓN MINERA METÁLICA DE PLOMO (TMF) - 2013/2012</t>
  </si>
  <si>
    <t>UCHUCCHACUA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</si>
  <si>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</si>
  <si>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</si>
  <si>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</si>
  <si>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</si>
  <si>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</si>
  <si>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</si>
  <si>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</si>
  <si>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</si>
  <si>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</si>
  <si>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</si>
  <si>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</si>
  <si>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</si>
  <si>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</si>
  <si>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COMPAÑIA MINERA ANCASH S.A.C.</t>
  </si>
  <si>
    <t>CARMELITA</t>
  </si>
  <si>
    <t>RECUAY</t>
  </si>
  <si>
    <t>CATAC</t>
  </si>
  <si>
    <t>CORPORACION MINERA CASTROVIRREYNA S.A</t>
  </si>
  <si>
    <t>S.M.R.L. EBENEZER</t>
  </si>
  <si>
    <t>EBENEZER</t>
  </si>
  <si>
    <t>CAJATAMBO</t>
  </si>
  <si>
    <t>SOCIEDAD MINERA ANDEREAL S.A.C.</t>
  </si>
  <si>
    <t>CUNCA</t>
  </si>
  <si>
    <t>CUSCO</t>
  </si>
  <si>
    <t>CANAS</t>
  </si>
  <si>
    <t>LAYO</t>
  </si>
  <si>
    <t>MORADA</t>
  </si>
  <si>
    <t>BREXIA GOLDPLATA PERU S.A.C.</t>
  </si>
  <si>
    <t>SANDRA Nº 105</t>
  </si>
  <si>
    <t>S.M.R.L. MAGISTRAL DE HUARAZ S.A.C.</t>
  </si>
  <si>
    <t>VOLCAN COMPAÑÍA MINERA S.A.A.</t>
  </si>
  <si>
    <t>TACAZA</t>
  </si>
  <si>
    <t>SANTA LUCIA</t>
  </si>
  <si>
    <t>TOTAL - JUNIO</t>
  </si>
  <si>
    <t>TOTAL ACUMULADO ENERO - JUNIO</t>
  </si>
  <si>
    <t>TOTAL COMPARADO ACUMULADO - ENERO - JUNIO</t>
  </si>
  <si>
    <t>Var. % 2013/2012 - JUNIO</t>
  </si>
  <si>
    <t>Var. % 2013/2012 - ENERO - JUNIO</t>
  </si>
  <si>
    <t>Ajuste ene-jun-2013</t>
  </si>
  <si>
    <t>SANTA CECILIA</t>
  </si>
  <si>
    <t>DOE RUN PERU S.R.L. EN LIQUIDACION</t>
  </si>
  <si>
    <t>C.M.LA OROYA-REFINACION 1 Y 2</t>
  </si>
  <si>
    <t>REFINACIÓN</t>
  </si>
  <si>
    <t>REFINERÍA</t>
  </si>
  <si>
    <t>LA OROYA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</si>
</sst>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/>
    <xf numFmtId="0" fontId="6" fillId="3" borderId="20" xfId="0" applyFont="1" applyFill="1" applyBorder="1" applyAlignment="1" applyProtection="1">
      <protection locked="0"/>
    </xf>
    <xf numFmtId="0" fontId="6" fillId="3" borderId="21" xfId="0" applyFont="1" applyFill="1" applyBorder="1" applyAlignment="1" applyProtection="1">
      <protection locked="0"/>
    </xf>
    <xf numFmtId="0" fontId="0" fillId="0" borderId="20" xfId="0" applyBorder="1" applyAlignment="1">
      <alignment wrapText="1"/>
    </xf>
    <xf numFmtId="0" fontId="0" fillId="0" borderId="20" xfId="0" applyBorder="1" applyAlignment="1"/>
    <xf numFmtId="0" fontId="0" fillId="0" borderId="23" xfId="0" applyBorder="1" applyAlignment="1"/>
    <xf numFmtId="0" fontId="0" fillId="0" borderId="22" xfId="0" applyBorder="1" applyAlignment="1"/>
    <xf numFmtId="0" fontId="0" fillId="0" borderId="24" xfId="0" applyBorder="1" applyAlignment="1"/>
    <xf numFmtId="0" fontId="0" fillId="0" borderId="25" xfId="0" applyBorder="1" applyAlignment="1"/>
    <xf numFmtId="4" fontId="3" fillId="3" borderId="14" xfId="0" quotePrefix="1" applyNumberFormat="1" applyFont="1" applyFill="1" applyBorder="1" applyAlignment="1">
      <alignment horizontal="right"/>
    </xf>
    <xf numFmtId="4" fontId="3" fillId="3" borderId="13" xfId="0" quotePrefix="1" applyNumberFormat="1" applyFont="1" applyFill="1" applyBorder="1" applyAlignment="1">
      <alignment horizontal="right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0"/>
  <sheetViews>
    <sheetView showGridLines="0" tabSelected="1" zoomScale="75" workbookViewId="0"/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0" t="s">
        <v>172</v>
      </c>
    </row>
    <row r="2" spans="1:22" ht="13.5" thickBot="1" x14ac:dyDescent="0.25">
      <c r="A2" s="60"/>
    </row>
    <row r="3" spans="1:22" customFormat="1" ht="13.5" thickBot="1" x14ac:dyDescent="0.25">
      <c r="A3" s="32"/>
      <c r="I3" s="42">
        <v>2013</v>
      </c>
      <c r="J3" s="43"/>
      <c r="K3" s="43"/>
      <c r="L3" s="43"/>
      <c r="M3" s="43"/>
      <c r="N3" s="44"/>
      <c r="O3" s="42">
        <v>2012</v>
      </c>
      <c r="P3" s="43"/>
      <c r="Q3" s="43"/>
      <c r="R3" s="43"/>
      <c r="S3" s="43"/>
      <c r="T3" s="44"/>
      <c r="U3" s="4"/>
      <c r="V3" s="4"/>
    </row>
    <row r="4" spans="1:22" customFormat="1" ht="73.5" customHeight="1" x14ac:dyDescent="0.2">
      <c r="A4" s="34" t="s">
        <v>0</v>
      </c>
      <c r="B4" s="18" t="s">
        <v>1</v>
      </c>
      <c r="C4" s="18" t="s">
        <v>10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4" t="s">
        <v>11</v>
      </c>
      <c r="J4" s="18" t="s">
        <v>7</v>
      </c>
      <c r="K4" s="18" t="s">
        <v>207</v>
      </c>
      <c r="L4" s="18" t="s">
        <v>12</v>
      </c>
      <c r="M4" s="18" t="s">
        <v>8</v>
      </c>
      <c r="N4" s="35" t="s">
        <v>208</v>
      </c>
      <c r="O4" s="34" t="s">
        <v>13</v>
      </c>
      <c r="P4" s="18" t="s">
        <v>14</v>
      </c>
      <c r="Q4" s="18" t="s">
        <v>207</v>
      </c>
      <c r="R4" s="18" t="s">
        <v>15</v>
      </c>
      <c r="S4" s="18" t="s">
        <v>16</v>
      </c>
      <c r="T4" s="35" t="s">
        <v>209</v>
      </c>
      <c r="U4" s="36" t="s">
        <v>210</v>
      </c>
      <c r="V4" s="35" t="s">
        <v>211</v>
      </c>
    </row>
    <row r="5" spans="1:22" ht="15" x14ac:dyDescent="0.2">
      <c r="A5" s="23" t="s">
        <v>9</v>
      </c>
      <c r="B5" s="24" t="s">
        <v>25</v>
      </c>
      <c r="C5" s="24" t="s">
        <v>26</v>
      </c>
      <c r="D5" s="24" t="s">
        <v>27</v>
      </c>
      <c r="E5" s="24" t="s">
        <v>28</v>
      </c>
      <c r="F5" s="24" t="s">
        <v>29</v>
      </c>
      <c r="G5" s="24" t="s">
        <v>30</v>
      </c>
      <c r="H5" s="27" t="s">
        <v>31</v>
      </c>
      <c r="I5" s="28">
        <v>0</v>
      </c>
      <c r="J5" s="25">
        <v>0</v>
      </c>
      <c r="K5" s="26">
        <v>0</v>
      </c>
      <c r="L5" s="25">
        <v>158.39946599999999</v>
      </c>
      <c r="M5" s="25">
        <v>13.980696</v>
      </c>
      <c r="N5" s="29">
        <v>172.38016200000001</v>
      </c>
      <c r="O5" s="28">
        <v>8.4220000000000006</v>
      </c>
      <c r="P5" s="25">
        <v>0.54449999999999998</v>
      </c>
      <c r="Q5" s="26">
        <v>8.9664999999999999</v>
      </c>
      <c r="R5" s="25">
        <v>107.09829999999999</v>
      </c>
      <c r="S5" s="25">
        <v>8.1173079999999995</v>
      </c>
      <c r="T5" s="29">
        <v>115.215608</v>
      </c>
      <c r="U5" s="15" t="s">
        <v>18</v>
      </c>
      <c r="V5" s="21">
        <f t="shared" ref="V5:V7" si="0">+((N5/T5)-1)*100</f>
        <v>49.615286498336239</v>
      </c>
    </row>
    <row r="6" spans="1:22" ht="15" x14ac:dyDescent="0.2">
      <c r="A6" s="23" t="s">
        <v>9</v>
      </c>
      <c r="B6" s="24" t="s">
        <v>25</v>
      </c>
      <c r="C6" s="24" t="s">
        <v>33</v>
      </c>
      <c r="D6" s="24" t="s">
        <v>201</v>
      </c>
      <c r="E6" s="24" t="s">
        <v>202</v>
      </c>
      <c r="F6" s="24" t="s">
        <v>61</v>
      </c>
      <c r="G6" s="24" t="s">
        <v>124</v>
      </c>
      <c r="H6" s="27" t="s">
        <v>124</v>
      </c>
      <c r="I6" s="28">
        <v>0</v>
      </c>
      <c r="J6" s="25">
        <v>171.16233</v>
      </c>
      <c r="K6" s="26">
        <v>171.16233</v>
      </c>
      <c r="L6" s="25">
        <v>0</v>
      </c>
      <c r="M6" s="25">
        <v>418.93926499999998</v>
      </c>
      <c r="N6" s="29">
        <v>418.93926499999998</v>
      </c>
      <c r="O6" s="28">
        <v>0</v>
      </c>
      <c r="P6" s="25">
        <v>0</v>
      </c>
      <c r="Q6" s="26">
        <v>0</v>
      </c>
      <c r="R6" s="25">
        <v>0</v>
      </c>
      <c r="S6" s="25">
        <v>0</v>
      </c>
      <c r="T6" s="29">
        <v>0</v>
      </c>
      <c r="U6" s="15" t="s">
        <v>18</v>
      </c>
      <c r="V6" s="20" t="s">
        <v>18</v>
      </c>
    </row>
    <row r="7" spans="1:22" ht="15" x14ac:dyDescent="0.2">
      <c r="A7" s="23" t="s">
        <v>9</v>
      </c>
      <c r="B7" s="24" t="s">
        <v>25</v>
      </c>
      <c r="C7" s="24" t="s">
        <v>33</v>
      </c>
      <c r="D7" s="24" t="s">
        <v>34</v>
      </c>
      <c r="E7" s="24" t="s">
        <v>35</v>
      </c>
      <c r="F7" s="24" t="s">
        <v>36</v>
      </c>
      <c r="G7" s="24" t="s">
        <v>37</v>
      </c>
      <c r="H7" s="27" t="s">
        <v>38</v>
      </c>
      <c r="I7" s="28">
        <v>50.026046999999998</v>
      </c>
      <c r="J7" s="25">
        <v>0</v>
      </c>
      <c r="K7" s="26">
        <v>50.026046999999998</v>
      </c>
      <c r="L7" s="25">
        <v>217.229893</v>
      </c>
      <c r="M7" s="25">
        <v>0</v>
      </c>
      <c r="N7" s="29">
        <v>217.229893</v>
      </c>
      <c r="O7" s="28">
        <v>43.597549000000001</v>
      </c>
      <c r="P7" s="25">
        <v>0</v>
      </c>
      <c r="Q7" s="26">
        <v>43.597549000000001</v>
      </c>
      <c r="R7" s="25">
        <v>290.56871799999999</v>
      </c>
      <c r="S7" s="25">
        <v>0</v>
      </c>
      <c r="T7" s="29">
        <v>290.56871799999999</v>
      </c>
      <c r="U7" s="16">
        <f t="shared" ref="U7:U11" si="1">+((K7/Q7)-1)*100</f>
        <v>14.745090371938097</v>
      </c>
      <c r="V7" s="21">
        <f t="shared" ref="V7:V11" si="2">+((N7/T7)-1)*100</f>
        <v>-25.239752408585147</v>
      </c>
    </row>
    <row r="8" spans="1:22" ht="15" x14ac:dyDescent="0.2">
      <c r="A8" s="23" t="s">
        <v>9</v>
      </c>
      <c r="B8" s="24" t="s">
        <v>25</v>
      </c>
      <c r="C8" s="24" t="s">
        <v>33</v>
      </c>
      <c r="D8" s="24" t="s">
        <v>39</v>
      </c>
      <c r="E8" s="24" t="s">
        <v>40</v>
      </c>
      <c r="F8" s="24" t="s">
        <v>41</v>
      </c>
      <c r="G8" s="24" t="s">
        <v>42</v>
      </c>
      <c r="H8" s="27" t="s">
        <v>43</v>
      </c>
      <c r="I8" s="28">
        <v>725.64179999999999</v>
      </c>
      <c r="J8" s="25">
        <v>47.172843999999998</v>
      </c>
      <c r="K8" s="26">
        <v>772.81464400000004</v>
      </c>
      <c r="L8" s="25">
        <v>3936.530174</v>
      </c>
      <c r="M8" s="25">
        <v>308.26806399999998</v>
      </c>
      <c r="N8" s="29">
        <v>4244.7982380000003</v>
      </c>
      <c r="O8" s="28">
        <v>395.97903100000002</v>
      </c>
      <c r="P8" s="25">
        <v>40.867161000000003</v>
      </c>
      <c r="Q8" s="26">
        <v>436.84619199999997</v>
      </c>
      <c r="R8" s="25">
        <v>3130.6003169999999</v>
      </c>
      <c r="S8" s="25">
        <v>281.02198199999998</v>
      </c>
      <c r="T8" s="29">
        <v>3411.6222990000001</v>
      </c>
      <c r="U8" s="16">
        <f t="shared" ref="U8:U69" si="3">+((K8/Q8)-1)*100</f>
        <v>76.907721333645071</v>
      </c>
      <c r="V8" s="21">
        <f t="shared" ref="V8:V69" si="4">+((N8/T8)-1)*100</f>
        <v>24.421693434358694</v>
      </c>
    </row>
    <row r="9" spans="1:22" ht="15" x14ac:dyDescent="0.2">
      <c r="A9" s="23" t="s">
        <v>9</v>
      </c>
      <c r="B9" s="24" t="s">
        <v>25</v>
      </c>
      <c r="C9" s="24" t="s">
        <v>33</v>
      </c>
      <c r="D9" s="24" t="s">
        <v>44</v>
      </c>
      <c r="E9" s="33" t="s">
        <v>173</v>
      </c>
      <c r="F9" s="24" t="s">
        <v>48</v>
      </c>
      <c r="G9" s="24" t="s">
        <v>49</v>
      </c>
      <c r="H9" s="27" t="s">
        <v>50</v>
      </c>
      <c r="I9" s="28">
        <v>0</v>
      </c>
      <c r="J9" s="25">
        <v>802.25550699999997</v>
      </c>
      <c r="K9" s="26">
        <v>802.25550699999997</v>
      </c>
      <c r="L9" s="25">
        <v>0</v>
      </c>
      <c r="M9" s="25">
        <v>4234.8285459999997</v>
      </c>
      <c r="N9" s="29">
        <v>4234.8285459999997</v>
      </c>
      <c r="O9" s="28">
        <v>0</v>
      </c>
      <c r="P9" s="25">
        <v>715.39579600000002</v>
      </c>
      <c r="Q9" s="26">
        <v>715.39579600000002</v>
      </c>
      <c r="R9" s="25">
        <v>0</v>
      </c>
      <c r="S9" s="25">
        <v>4075.6396100000002</v>
      </c>
      <c r="T9" s="29">
        <v>4075.6396100000002</v>
      </c>
      <c r="U9" s="16">
        <f t="shared" si="3"/>
        <v>12.141490275125966</v>
      </c>
      <c r="V9" s="21">
        <f t="shared" si="4"/>
        <v>3.905863894575301</v>
      </c>
    </row>
    <row r="10" spans="1:22" ht="15" x14ac:dyDescent="0.2">
      <c r="A10" s="23" t="s">
        <v>9</v>
      </c>
      <c r="B10" s="24" t="s">
        <v>25</v>
      </c>
      <c r="C10" s="24" t="s">
        <v>33</v>
      </c>
      <c r="D10" s="24" t="s">
        <v>44</v>
      </c>
      <c r="E10" s="24" t="s">
        <v>163</v>
      </c>
      <c r="F10" s="24" t="s">
        <v>88</v>
      </c>
      <c r="G10" s="24" t="s">
        <v>118</v>
      </c>
      <c r="H10" s="27" t="s">
        <v>118</v>
      </c>
      <c r="I10" s="28">
        <v>517.76320799999996</v>
      </c>
      <c r="J10" s="25">
        <v>37.109492000000003</v>
      </c>
      <c r="K10" s="26">
        <v>554.87270000000001</v>
      </c>
      <c r="L10" s="25">
        <v>3380.1593039999998</v>
      </c>
      <c r="M10" s="25">
        <v>213.982482</v>
      </c>
      <c r="N10" s="29">
        <v>3594.1417860000001</v>
      </c>
      <c r="O10" s="28">
        <v>0</v>
      </c>
      <c r="P10" s="25">
        <v>362.78335800000002</v>
      </c>
      <c r="Q10" s="26">
        <v>362.78335800000002</v>
      </c>
      <c r="R10" s="25">
        <v>0</v>
      </c>
      <c r="S10" s="25">
        <v>681.56279600000005</v>
      </c>
      <c r="T10" s="29">
        <v>681.56279600000005</v>
      </c>
      <c r="U10" s="16">
        <f t="shared" si="3"/>
        <v>52.948774458391767</v>
      </c>
      <c r="V10" s="20" t="s">
        <v>18</v>
      </c>
    </row>
    <row r="11" spans="1:22" ht="15" x14ac:dyDescent="0.2">
      <c r="A11" s="23" t="s">
        <v>9</v>
      </c>
      <c r="B11" s="24" t="s">
        <v>25</v>
      </c>
      <c r="C11" s="24" t="s">
        <v>33</v>
      </c>
      <c r="D11" s="24" t="s">
        <v>44</v>
      </c>
      <c r="E11" s="33" t="s">
        <v>51</v>
      </c>
      <c r="F11" s="24" t="s">
        <v>36</v>
      </c>
      <c r="G11" s="24" t="s">
        <v>46</v>
      </c>
      <c r="H11" s="27" t="s">
        <v>52</v>
      </c>
      <c r="I11" s="28">
        <v>308.305002</v>
      </c>
      <c r="J11" s="25">
        <v>11.365754000000001</v>
      </c>
      <c r="K11" s="26">
        <v>319.67075699999998</v>
      </c>
      <c r="L11" s="25">
        <v>1559.6999450000001</v>
      </c>
      <c r="M11" s="25">
        <v>70.161731000000003</v>
      </c>
      <c r="N11" s="29">
        <v>1629.861676</v>
      </c>
      <c r="O11" s="28">
        <v>277.18104</v>
      </c>
      <c r="P11" s="25">
        <v>6.9482999999999997</v>
      </c>
      <c r="Q11" s="26">
        <v>284.12934000000001</v>
      </c>
      <c r="R11" s="25">
        <v>1638.844272</v>
      </c>
      <c r="S11" s="25">
        <v>55.614649</v>
      </c>
      <c r="T11" s="29">
        <v>1694.4589209999999</v>
      </c>
      <c r="U11" s="16">
        <f t="shared" si="3"/>
        <v>12.508886621846216</v>
      </c>
      <c r="V11" s="21">
        <f t="shared" si="4"/>
        <v>-3.8122638559970112</v>
      </c>
    </row>
    <row r="12" spans="1:22" ht="15" x14ac:dyDescent="0.2">
      <c r="A12" s="23" t="s">
        <v>9</v>
      </c>
      <c r="B12" s="24" t="s">
        <v>25</v>
      </c>
      <c r="C12" s="24" t="s">
        <v>33</v>
      </c>
      <c r="D12" s="24" t="s">
        <v>44</v>
      </c>
      <c r="E12" s="24" t="s">
        <v>45</v>
      </c>
      <c r="F12" s="24" t="s">
        <v>36</v>
      </c>
      <c r="G12" s="24" t="s">
        <v>46</v>
      </c>
      <c r="H12" s="27" t="s">
        <v>47</v>
      </c>
      <c r="I12" s="28">
        <v>215.51068599999999</v>
      </c>
      <c r="J12" s="25">
        <v>0</v>
      </c>
      <c r="K12" s="26">
        <v>215.51068599999999</v>
      </c>
      <c r="L12" s="25">
        <v>1059.417831</v>
      </c>
      <c r="M12" s="25">
        <v>0</v>
      </c>
      <c r="N12" s="29">
        <v>1059.417831</v>
      </c>
      <c r="O12" s="28">
        <v>199.237888</v>
      </c>
      <c r="P12" s="25">
        <v>0</v>
      </c>
      <c r="Q12" s="26">
        <v>199.237888</v>
      </c>
      <c r="R12" s="25">
        <v>1089.165285</v>
      </c>
      <c r="S12" s="25">
        <v>0</v>
      </c>
      <c r="T12" s="29">
        <v>1089.165285</v>
      </c>
      <c r="U12" s="16">
        <f t="shared" si="3"/>
        <v>8.1675218319921186</v>
      </c>
      <c r="V12" s="21">
        <f t="shared" si="4"/>
        <v>-2.7312157676784632</v>
      </c>
    </row>
    <row r="13" spans="1:22" ht="15" x14ac:dyDescent="0.2">
      <c r="A13" s="23" t="s">
        <v>9</v>
      </c>
      <c r="B13" s="24" t="s">
        <v>165</v>
      </c>
      <c r="C13" s="24" t="s">
        <v>33</v>
      </c>
      <c r="D13" s="24" t="s">
        <v>44</v>
      </c>
      <c r="E13" s="24" t="s">
        <v>173</v>
      </c>
      <c r="F13" s="24" t="s">
        <v>48</v>
      </c>
      <c r="G13" s="24" t="s">
        <v>49</v>
      </c>
      <c r="H13" s="27" t="s">
        <v>50</v>
      </c>
      <c r="I13" s="28">
        <v>0</v>
      </c>
      <c r="J13" s="25">
        <v>0</v>
      </c>
      <c r="K13" s="26">
        <v>0</v>
      </c>
      <c r="L13" s="25">
        <v>0</v>
      </c>
      <c r="M13" s="25">
        <v>91.012467999999998</v>
      </c>
      <c r="N13" s="29">
        <v>91.012467999999998</v>
      </c>
      <c r="O13" s="28">
        <v>0</v>
      </c>
      <c r="P13" s="25">
        <v>0</v>
      </c>
      <c r="Q13" s="26">
        <v>0</v>
      </c>
      <c r="R13" s="25">
        <v>0</v>
      </c>
      <c r="S13" s="25">
        <v>0</v>
      </c>
      <c r="T13" s="29">
        <v>0</v>
      </c>
      <c r="U13" s="15" t="s">
        <v>18</v>
      </c>
      <c r="V13" s="20" t="s">
        <v>18</v>
      </c>
    </row>
    <row r="14" spans="1:22" ht="15" x14ac:dyDescent="0.2">
      <c r="A14" s="23" t="s">
        <v>9</v>
      </c>
      <c r="B14" s="24" t="s">
        <v>25</v>
      </c>
      <c r="C14" s="24" t="s">
        <v>26</v>
      </c>
      <c r="D14" s="24" t="s">
        <v>187</v>
      </c>
      <c r="E14" s="24" t="s">
        <v>188</v>
      </c>
      <c r="F14" s="24" t="s">
        <v>29</v>
      </c>
      <c r="G14" s="24" t="s">
        <v>189</v>
      </c>
      <c r="H14" s="27" t="s">
        <v>190</v>
      </c>
      <c r="I14" s="28">
        <v>0</v>
      </c>
      <c r="J14" s="25">
        <v>0</v>
      </c>
      <c r="K14" s="26">
        <v>0</v>
      </c>
      <c r="L14" s="25">
        <v>43.25</v>
      </c>
      <c r="M14" s="25">
        <v>8.2322120000000005</v>
      </c>
      <c r="N14" s="29">
        <v>51.482211999999997</v>
      </c>
      <c r="O14" s="28">
        <v>0</v>
      </c>
      <c r="P14" s="25">
        <v>0</v>
      </c>
      <c r="Q14" s="26">
        <v>0</v>
      </c>
      <c r="R14" s="25">
        <v>130.28112400000001</v>
      </c>
      <c r="S14" s="25">
        <v>28.482659999999999</v>
      </c>
      <c r="T14" s="29">
        <v>158.76378399999999</v>
      </c>
      <c r="U14" s="15" t="s">
        <v>18</v>
      </c>
      <c r="V14" s="21">
        <f t="shared" si="4"/>
        <v>-67.573075733695035</v>
      </c>
    </row>
    <row r="15" spans="1:22" ht="15" x14ac:dyDescent="0.2">
      <c r="A15" s="23" t="s">
        <v>9</v>
      </c>
      <c r="B15" s="24" t="s">
        <v>25</v>
      </c>
      <c r="C15" s="24" t="s">
        <v>33</v>
      </c>
      <c r="D15" s="24" t="s">
        <v>55</v>
      </c>
      <c r="E15" s="24" t="s">
        <v>56</v>
      </c>
      <c r="F15" s="24" t="s">
        <v>29</v>
      </c>
      <c r="G15" s="24" t="s">
        <v>57</v>
      </c>
      <c r="H15" s="27" t="s">
        <v>58</v>
      </c>
      <c r="I15" s="28">
        <v>237.36959999999999</v>
      </c>
      <c r="J15" s="25">
        <v>0</v>
      </c>
      <c r="K15" s="26">
        <v>237.36959999999999</v>
      </c>
      <c r="L15" s="25">
        <v>1731.9356</v>
      </c>
      <c r="M15" s="25">
        <v>0</v>
      </c>
      <c r="N15" s="29">
        <v>1731.9356</v>
      </c>
      <c r="O15" s="28">
        <v>601.75919999999996</v>
      </c>
      <c r="P15" s="25">
        <v>0</v>
      </c>
      <c r="Q15" s="26">
        <v>601.75919999999996</v>
      </c>
      <c r="R15" s="25">
        <v>1425.4921999999999</v>
      </c>
      <c r="S15" s="25">
        <v>0</v>
      </c>
      <c r="T15" s="29">
        <v>1425.4921999999999</v>
      </c>
      <c r="U15" s="16">
        <f t="shared" si="3"/>
        <v>-60.554055509246886</v>
      </c>
      <c r="V15" s="21">
        <f t="shared" si="4"/>
        <v>21.497374731338414</v>
      </c>
    </row>
    <row r="16" spans="1:22" ht="15" x14ac:dyDescent="0.2">
      <c r="A16" s="23" t="s">
        <v>9</v>
      </c>
      <c r="B16" s="24" t="s">
        <v>25</v>
      </c>
      <c r="C16" s="24" t="s">
        <v>33</v>
      </c>
      <c r="D16" s="24" t="s">
        <v>59</v>
      </c>
      <c r="E16" s="24" t="s">
        <v>60</v>
      </c>
      <c r="F16" s="24" t="s">
        <v>61</v>
      </c>
      <c r="G16" s="24" t="s">
        <v>62</v>
      </c>
      <c r="H16" s="27" t="s">
        <v>63</v>
      </c>
      <c r="I16" s="28">
        <v>0</v>
      </c>
      <c r="J16" s="25">
        <v>75.859700000000004</v>
      </c>
      <c r="K16" s="26">
        <v>75.859700000000004</v>
      </c>
      <c r="L16" s="25">
        <v>0</v>
      </c>
      <c r="M16" s="25">
        <v>497.28226000000001</v>
      </c>
      <c r="N16" s="29">
        <v>497.28226000000001</v>
      </c>
      <c r="O16" s="28">
        <v>0</v>
      </c>
      <c r="P16" s="25">
        <v>90.492530000000002</v>
      </c>
      <c r="Q16" s="26">
        <v>90.492530000000002</v>
      </c>
      <c r="R16" s="25">
        <v>0</v>
      </c>
      <c r="S16" s="25">
        <v>625.62853900000005</v>
      </c>
      <c r="T16" s="29">
        <v>625.62853900000005</v>
      </c>
      <c r="U16" s="16">
        <f t="shared" si="3"/>
        <v>-16.170207640343349</v>
      </c>
      <c r="V16" s="21">
        <f t="shared" si="4"/>
        <v>-20.514773703441946</v>
      </c>
    </row>
    <row r="17" spans="1:22" ht="15" x14ac:dyDescent="0.2">
      <c r="A17" s="23" t="s">
        <v>9</v>
      </c>
      <c r="B17" s="24" t="s">
        <v>25</v>
      </c>
      <c r="C17" s="24" t="s">
        <v>33</v>
      </c>
      <c r="D17" s="24" t="s">
        <v>64</v>
      </c>
      <c r="E17" s="24" t="s">
        <v>183</v>
      </c>
      <c r="F17" s="24" t="s">
        <v>53</v>
      </c>
      <c r="G17" s="24" t="s">
        <v>54</v>
      </c>
      <c r="H17" s="27" t="s">
        <v>54</v>
      </c>
      <c r="I17" s="28">
        <v>112.360905</v>
      </c>
      <c r="J17" s="25">
        <v>26.370975000000001</v>
      </c>
      <c r="K17" s="26">
        <v>138.73187999999999</v>
      </c>
      <c r="L17" s="25">
        <v>1160.2246849999999</v>
      </c>
      <c r="M17" s="25">
        <v>184.84492399999999</v>
      </c>
      <c r="N17" s="29">
        <v>1345.0696089999999</v>
      </c>
      <c r="O17" s="28">
        <v>228.49257</v>
      </c>
      <c r="P17" s="25">
        <v>20.894817</v>
      </c>
      <c r="Q17" s="26">
        <v>249.38738699999999</v>
      </c>
      <c r="R17" s="25">
        <v>1093.2534410000001</v>
      </c>
      <c r="S17" s="25">
        <v>157.33814000000001</v>
      </c>
      <c r="T17" s="29">
        <v>1250.5915809999999</v>
      </c>
      <c r="U17" s="16">
        <f t="shared" si="3"/>
        <v>-44.370931638174625</v>
      </c>
      <c r="V17" s="21">
        <f t="shared" si="4"/>
        <v>7.5546668820889895</v>
      </c>
    </row>
    <row r="18" spans="1:22" ht="15" x14ac:dyDescent="0.2">
      <c r="A18" s="23" t="s">
        <v>9</v>
      </c>
      <c r="B18" s="24" t="s">
        <v>25</v>
      </c>
      <c r="C18" s="24" t="s">
        <v>33</v>
      </c>
      <c r="D18" s="24" t="s">
        <v>64</v>
      </c>
      <c r="E18" s="24" t="s">
        <v>66</v>
      </c>
      <c r="F18" s="24" t="s">
        <v>53</v>
      </c>
      <c r="G18" s="24" t="s">
        <v>54</v>
      </c>
      <c r="H18" s="27" t="s">
        <v>66</v>
      </c>
      <c r="I18" s="28">
        <v>101.54264999999999</v>
      </c>
      <c r="J18" s="25">
        <v>28.717870000000001</v>
      </c>
      <c r="K18" s="26">
        <v>130.26052000000001</v>
      </c>
      <c r="L18" s="25">
        <v>402.580645</v>
      </c>
      <c r="M18" s="25">
        <v>165.152638</v>
      </c>
      <c r="N18" s="29">
        <v>567.73328300000003</v>
      </c>
      <c r="O18" s="28">
        <v>73.507911000000007</v>
      </c>
      <c r="P18" s="25">
        <v>24.361153999999999</v>
      </c>
      <c r="Q18" s="26">
        <v>97.869065000000006</v>
      </c>
      <c r="R18" s="25">
        <v>374.84321799999998</v>
      </c>
      <c r="S18" s="25">
        <v>132.467173</v>
      </c>
      <c r="T18" s="29">
        <v>507.31039099999998</v>
      </c>
      <c r="U18" s="16">
        <f t="shared" si="3"/>
        <v>33.096724690278798</v>
      </c>
      <c r="V18" s="21">
        <f t="shared" si="4"/>
        <v>11.910438475524954</v>
      </c>
    </row>
    <row r="19" spans="1:22" ht="15" x14ac:dyDescent="0.2">
      <c r="A19" s="23" t="s">
        <v>9</v>
      </c>
      <c r="B19" s="24" t="s">
        <v>25</v>
      </c>
      <c r="C19" s="24" t="s">
        <v>33</v>
      </c>
      <c r="D19" s="24" t="s">
        <v>64</v>
      </c>
      <c r="E19" s="24" t="s">
        <v>65</v>
      </c>
      <c r="F19" s="24" t="s">
        <v>53</v>
      </c>
      <c r="G19" s="24" t="s">
        <v>54</v>
      </c>
      <c r="H19" s="27" t="s">
        <v>54</v>
      </c>
      <c r="I19" s="28">
        <v>92.623621999999997</v>
      </c>
      <c r="J19" s="25">
        <v>9.4135980000000004</v>
      </c>
      <c r="K19" s="26">
        <v>102.03722</v>
      </c>
      <c r="L19" s="25">
        <v>467.71651800000001</v>
      </c>
      <c r="M19" s="25">
        <v>93.818144000000004</v>
      </c>
      <c r="N19" s="29">
        <v>561.53466200000003</v>
      </c>
      <c r="O19" s="28">
        <v>58.010497999999998</v>
      </c>
      <c r="P19" s="25">
        <v>9.4756660000000004</v>
      </c>
      <c r="Q19" s="26">
        <v>67.486164000000002</v>
      </c>
      <c r="R19" s="25">
        <v>350.65247099999999</v>
      </c>
      <c r="S19" s="25">
        <v>61.612161</v>
      </c>
      <c r="T19" s="29">
        <v>412.26463200000001</v>
      </c>
      <c r="U19" s="16">
        <f t="shared" si="3"/>
        <v>51.197243926918112</v>
      </c>
      <c r="V19" s="21">
        <f t="shared" si="4"/>
        <v>36.20733344887077</v>
      </c>
    </row>
    <row r="20" spans="1:22" ht="15" x14ac:dyDescent="0.2">
      <c r="A20" s="23" t="s">
        <v>9</v>
      </c>
      <c r="B20" s="24" t="s">
        <v>25</v>
      </c>
      <c r="C20" s="24" t="s">
        <v>33</v>
      </c>
      <c r="D20" s="24" t="s">
        <v>67</v>
      </c>
      <c r="E20" s="24" t="s">
        <v>68</v>
      </c>
      <c r="F20" s="24" t="s">
        <v>48</v>
      </c>
      <c r="G20" s="24" t="s">
        <v>48</v>
      </c>
      <c r="H20" s="27" t="s">
        <v>69</v>
      </c>
      <c r="I20" s="28">
        <v>775.36769200000003</v>
      </c>
      <c r="J20" s="25">
        <v>70.646961000000005</v>
      </c>
      <c r="K20" s="26">
        <v>846.01465299999995</v>
      </c>
      <c r="L20" s="25">
        <v>4455.5914679999996</v>
      </c>
      <c r="M20" s="25">
        <v>415.838438</v>
      </c>
      <c r="N20" s="29">
        <v>4871.4299060000003</v>
      </c>
      <c r="O20" s="28">
        <v>736.13944500000002</v>
      </c>
      <c r="P20" s="25">
        <v>70.819415000000006</v>
      </c>
      <c r="Q20" s="26">
        <v>806.95885999999996</v>
      </c>
      <c r="R20" s="25">
        <v>4701.1278769999999</v>
      </c>
      <c r="S20" s="25">
        <v>402.80233900000002</v>
      </c>
      <c r="T20" s="29">
        <v>5103.9302159999997</v>
      </c>
      <c r="U20" s="16">
        <f t="shared" si="3"/>
        <v>4.8398741170026849</v>
      </c>
      <c r="V20" s="21">
        <f t="shared" si="4"/>
        <v>-4.5553191395749977</v>
      </c>
    </row>
    <row r="21" spans="1:22" ht="15" x14ac:dyDescent="0.2">
      <c r="A21" s="23" t="s">
        <v>9</v>
      </c>
      <c r="B21" s="24" t="s">
        <v>25</v>
      </c>
      <c r="C21" s="24" t="s">
        <v>33</v>
      </c>
      <c r="D21" s="24" t="s">
        <v>70</v>
      </c>
      <c r="E21" s="24" t="s">
        <v>71</v>
      </c>
      <c r="F21" s="24" t="s">
        <v>88</v>
      </c>
      <c r="G21" s="24" t="s">
        <v>89</v>
      </c>
      <c r="H21" s="27" t="s">
        <v>120</v>
      </c>
      <c r="I21" s="28">
        <v>66.740448999999998</v>
      </c>
      <c r="J21" s="25">
        <v>0</v>
      </c>
      <c r="K21" s="26">
        <v>66.740448999999998</v>
      </c>
      <c r="L21" s="25">
        <v>1864.261688</v>
      </c>
      <c r="M21" s="25">
        <v>0</v>
      </c>
      <c r="N21" s="29">
        <v>1864.261688</v>
      </c>
      <c r="O21" s="28">
        <v>37.074384000000002</v>
      </c>
      <c r="P21" s="25">
        <v>0</v>
      </c>
      <c r="Q21" s="26">
        <v>37.074384000000002</v>
      </c>
      <c r="R21" s="25">
        <v>2205.0045599999999</v>
      </c>
      <c r="S21" s="25">
        <v>0</v>
      </c>
      <c r="T21" s="29">
        <v>2205.0045599999999</v>
      </c>
      <c r="U21" s="16">
        <f t="shared" si="3"/>
        <v>80.017688223761169</v>
      </c>
      <c r="V21" s="21">
        <f t="shared" si="4"/>
        <v>-15.453159516368519</v>
      </c>
    </row>
    <row r="22" spans="1:22" ht="15" x14ac:dyDescent="0.2">
      <c r="A22" s="23" t="s">
        <v>9</v>
      </c>
      <c r="B22" s="24" t="s">
        <v>25</v>
      </c>
      <c r="C22" s="24" t="s">
        <v>33</v>
      </c>
      <c r="D22" s="24" t="s">
        <v>72</v>
      </c>
      <c r="E22" s="33" t="s">
        <v>73</v>
      </c>
      <c r="F22" s="24" t="s">
        <v>29</v>
      </c>
      <c r="G22" s="24" t="s">
        <v>74</v>
      </c>
      <c r="H22" s="27" t="s">
        <v>75</v>
      </c>
      <c r="I22" s="28">
        <v>0</v>
      </c>
      <c r="J22" s="25">
        <v>0</v>
      </c>
      <c r="K22" s="26">
        <v>0</v>
      </c>
      <c r="L22" s="25">
        <v>0</v>
      </c>
      <c r="M22" s="25">
        <v>0</v>
      </c>
      <c r="N22" s="29">
        <v>0</v>
      </c>
      <c r="O22" s="28">
        <v>223.53855999999999</v>
      </c>
      <c r="P22" s="25">
        <v>11.454694999999999</v>
      </c>
      <c r="Q22" s="26">
        <v>234.993255</v>
      </c>
      <c r="R22" s="25">
        <v>499.61675500000001</v>
      </c>
      <c r="S22" s="25">
        <v>43.780684000000001</v>
      </c>
      <c r="T22" s="29">
        <v>543.39743899999996</v>
      </c>
      <c r="U22" s="15" t="s">
        <v>18</v>
      </c>
      <c r="V22" s="20" t="s">
        <v>18</v>
      </c>
    </row>
    <row r="23" spans="1:22" ht="15" x14ac:dyDescent="0.2">
      <c r="A23" s="23" t="s">
        <v>9</v>
      </c>
      <c r="B23" s="24" t="s">
        <v>25</v>
      </c>
      <c r="C23" s="24" t="s">
        <v>26</v>
      </c>
      <c r="D23" s="24" t="s">
        <v>174</v>
      </c>
      <c r="E23" s="24" t="s">
        <v>175</v>
      </c>
      <c r="F23" s="24" t="s">
        <v>61</v>
      </c>
      <c r="G23" s="24" t="s">
        <v>124</v>
      </c>
      <c r="H23" s="27" t="s">
        <v>124</v>
      </c>
      <c r="I23" s="28">
        <v>0</v>
      </c>
      <c r="J23" s="25">
        <v>0</v>
      </c>
      <c r="K23" s="26">
        <v>0</v>
      </c>
      <c r="L23" s="25">
        <v>0</v>
      </c>
      <c r="M23" s="25">
        <v>103.973517</v>
      </c>
      <c r="N23" s="29">
        <v>103.973517</v>
      </c>
      <c r="O23" s="28">
        <v>0</v>
      </c>
      <c r="P23" s="25">
        <v>0</v>
      </c>
      <c r="Q23" s="26">
        <v>0</v>
      </c>
      <c r="R23" s="25">
        <v>0</v>
      </c>
      <c r="S23" s="25">
        <v>0</v>
      </c>
      <c r="T23" s="29">
        <v>0</v>
      </c>
      <c r="U23" s="15" t="s">
        <v>18</v>
      </c>
      <c r="V23" s="20" t="s">
        <v>18</v>
      </c>
    </row>
    <row r="24" spans="1:22" ht="15" x14ac:dyDescent="0.2">
      <c r="A24" s="23" t="s">
        <v>9</v>
      </c>
      <c r="B24" s="24" t="s">
        <v>25</v>
      </c>
      <c r="C24" s="24" t="s">
        <v>33</v>
      </c>
      <c r="D24" s="24" t="s">
        <v>76</v>
      </c>
      <c r="E24" s="24" t="s">
        <v>184</v>
      </c>
      <c r="F24" s="24" t="s">
        <v>77</v>
      </c>
      <c r="G24" s="24" t="s">
        <v>78</v>
      </c>
      <c r="H24" s="27" t="s">
        <v>79</v>
      </c>
      <c r="I24" s="28">
        <v>1021.02</v>
      </c>
      <c r="J24" s="25">
        <v>214.61850000000001</v>
      </c>
      <c r="K24" s="26">
        <v>1235.6385</v>
      </c>
      <c r="L24" s="25">
        <v>6047.4621999999999</v>
      </c>
      <c r="M24" s="25">
        <v>1266.3278</v>
      </c>
      <c r="N24" s="29">
        <v>7313.79</v>
      </c>
      <c r="O24" s="28">
        <v>720.77800000000002</v>
      </c>
      <c r="P24" s="25">
        <v>165.35599999999999</v>
      </c>
      <c r="Q24" s="26">
        <v>886.13400000000001</v>
      </c>
      <c r="R24" s="25">
        <v>4468.8341</v>
      </c>
      <c r="S24" s="25">
        <v>879.59889999999996</v>
      </c>
      <c r="T24" s="29">
        <v>5348.433</v>
      </c>
      <c r="U24" s="16">
        <f t="shared" si="3"/>
        <v>39.441495304321926</v>
      </c>
      <c r="V24" s="21">
        <f t="shared" si="4"/>
        <v>36.746407779624434</v>
      </c>
    </row>
    <row r="25" spans="1:22" ht="15" x14ac:dyDescent="0.2">
      <c r="A25" s="23" t="s">
        <v>9</v>
      </c>
      <c r="B25" s="24" t="s">
        <v>25</v>
      </c>
      <c r="C25" s="24" t="s">
        <v>33</v>
      </c>
      <c r="D25" s="24" t="s">
        <v>76</v>
      </c>
      <c r="E25" s="24" t="s">
        <v>147</v>
      </c>
      <c r="F25" s="24" t="s">
        <v>48</v>
      </c>
      <c r="G25" s="24" t="s">
        <v>48</v>
      </c>
      <c r="H25" s="27" t="s">
        <v>80</v>
      </c>
      <c r="I25" s="28">
        <v>1285.4362000000001</v>
      </c>
      <c r="J25" s="25">
        <v>92.647999999999996</v>
      </c>
      <c r="K25" s="26">
        <v>1378.0842</v>
      </c>
      <c r="L25" s="25">
        <v>5765.6385</v>
      </c>
      <c r="M25" s="25">
        <v>455.33530000000002</v>
      </c>
      <c r="N25" s="29">
        <v>6220.9737999999998</v>
      </c>
      <c r="O25" s="28">
        <v>653.04399999999998</v>
      </c>
      <c r="P25" s="25">
        <v>70.781700000000001</v>
      </c>
      <c r="Q25" s="26">
        <v>723.82569999999998</v>
      </c>
      <c r="R25" s="25">
        <v>3152.1633999999999</v>
      </c>
      <c r="S25" s="25">
        <v>433.54270000000002</v>
      </c>
      <c r="T25" s="29">
        <v>3585.7060999999999</v>
      </c>
      <c r="U25" s="16">
        <f t="shared" si="3"/>
        <v>90.388956899430354</v>
      </c>
      <c r="V25" s="21">
        <f t="shared" si="4"/>
        <v>73.493689290374363</v>
      </c>
    </row>
    <row r="26" spans="1:22" ht="15" x14ac:dyDescent="0.2">
      <c r="A26" s="23" t="s">
        <v>9</v>
      </c>
      <c r="B26" s="24" t="s">
        <v>25</v>
      </c>
      <c r="C26" s="24" t="s">
        <v>33</v>
      </c>
      <c r="D26" s="24" t="s">
        <v>171</v>
      </c>
      <c r="E26" s="24" t="s">
        <v>134</v>
      </c>
      <c r="F26" s="24" t="s">
        <v>135</v>
      </c>
      <c r="G26" s="24" t="s">
        <v>136</v>
      </c>
      <c r="H26" s="27" t="s">
        <v>134</v>
      </c>
      <c r="I26" s="28">
        <v>137.946943</v>
      </c>
      <c r="J26" s="25">
        <v>36.294142999999998</v>
      </c>
      <c r="K26" s="26">
        <v>174.241086</v>
      </c>
      <c r="L26" s="25">
        <v>916.47209299999997</v>
      </c>
      <c r="M26" s="25">
        <v>212.78350599999999</v>
      </c>
      <c r="N26" s="29">
        <v>1129.255598</v>
      </c>
      <c r="O26" s="28">
        <v>142.86310499999999</v>
      </c>
      <c r="P26" s="25">
        <v>21.637058</v>
      </c>
      <c r="Q26" s="26">
        <v>164.50016299999999</v>
      </c>
      <c r="R26" s="25">
        <v>882.16506800000002</v>
      </c>
      <c r="S26" s="25">
        <v>106.32039</v>
      </c>
      <c r="T26" s="29">
        <v>988.48545799999999</v>
      </c>
      <c r="U26" s="16">
        <f t="shared" si="3"/>
        <v>5.9215278710696539</v>
      </c>
      <c r="V26" s="21">
        <f t="shared" si="4"/>
        <v>14.240992506335882</v>
      </c>
    </row>
    <row r="27" spans="1:22" ht="15" x14ac:dyDescent="0.2">
      <c r="A27" s="23" t="s">
        <v>9</v>
      </c>
      <c r="B27" s="24" t="s">
        <v>25</v>
      </c>
      <c r="C27" s="24" t="s">
        <v>33</v>
      </c>
      <c r="D27" s="24" t="s">
        <v>171</v>
      </c>
      <c r="E27" s="24" t="s">
        <v>133</v>
      </c>
      <c r="F27" s="24" t="s">
        <v>48</v>
      </c>
      <c r="G27" s="24" t="s">
        <v>48</v>
      </c>
      <c r="H27" s="27" t="s">
        <v>115</v>
      </c>
      <c r="I27" s="28">
        <v>0</v>
      </c>
      <c r="J27" s="25">
        <v>0</v>
      </c>
      <c r="K27" s="26">
        <v>0</v>
      </c>
      <c r="L27" s="25">
        <v>0</v>
      </c>
      <c r="M27" s="25">
        <v>0</v>
      </c>
      <c r="N27" s="29">
        <v>0</v>
      </c>
      <c r="O27" s="28">
        <v>0</v>
      </c>
      <c r="P27" s="25">
        <v>0</v>
      </c>
      <c r="Q27" s="26">
        <v>0</v>
      </c>
      <c r="R27" s="25">
        <v>486.58337999999998</v>
      </c>
      <c r="S27" s="25">
        <v>71.418475999999998</v>
      </c>
      <c r="T27" s="29">
        <v>558.00185599999998</v>
      </c>
      <c r="U27" s="15" t="s">
        <v>18</v>
      </c>
      <c r="V27" s="20" t="s">
        <v>18</v>
      </c>
    </row>
    <row r="28" spans="1:22" ht="15" x14ac:dyDescent="0.2">
      <c r="A28" s="23" t="s">
        <v>9</v>
      </c>
      <c r="B28" s="24" t="s">
        <v>25</v>
      </c>
      <c r="C28" s="24" t="s">
        <v>33</v>
      </c>
      <c r="D28" s="24" t="s">
        <v>81</v>
      </c>
      <c r="E28" s="33" t="s">
        <v>185</v>
      </c>
      <c r="F28" s="24" t="s">
        <v>32</v>
      </c>
      <c r="G28" s="24" t="s">
        <v>82</v>
      </c>
      <c r="H28" s="27" t="s">
        <v>83</v>
      </c>
      <c r="I28" s="28">
        <v>756.14225999999996</v>
      </c>
      <c r="J28" s="25">
        <v>28.88664</v>
      </c>
      <c r="K28" s="26">
        <v>785.02890000000002</v>
      </c>
      <c r="L28" s="25">
        <v>4913.7012400000003</v>
      </c>
      <c r="M28" s="25">
        <v>207.05001999999999</v>
      </c>
      <c r="N28" s="29">
        <v>5120.75126</v>
      </c>
      <c r="O28" s="28">
        <v>984.26702</v>
      </c>
      <c r="P28" s="25">
        <v>63.99577</v>
      </c>
      <c r="Q28" s="26">
        <v>1048.26279</v>
      </c>
      <c r="R28" s="25">
        <v>6561.4622499999996</v>
      </c>
      <c r="S28" s="25">
        <v>248.20052999999999</v>
      </c>
      <c r="T28" s="29">
        <v>6809.6627799999997</v>
      </c>
      <c r="U28" s="16">
        <f t="shared" si="3"/>
        <v>-25.111440805792597</v>
      </c>
      <c r="V28" s="21">
        <f t="shared" si="4"/>
        <v>-24.801690987699686</v>
      </c>
    </row>
    <row r="29" spans="1:22" ht="15" x14ac:dyDescent="0.2">
      <c r="A29" s="23" t="s">
        <v>9</v>
      </c>
      <c r="B29" s="24" t="s">
        <v>25</v>
      </c>
      <c r="C29" s="24" t="s">
        <v>33</v>
      </c>
      <c r="D29" s="24" t="s">
        <v>159</v>
      </c>
      <c r="E29" s="24" t="s">
        <v>84</v>
      </c>
      <c r="F29" s="24" t="s">
        <v>53</v>
      </c>
      <c r="G29" s="24" t="s">
        <v>85</v>
      </c>
      <c r="H29" s="27" t="s">
        <v>86</v>
      </c>
      <c r="I29" s="28">
        <v>91.381135999999998</v>
      </c>
      <c r="J29" s="25">
        <v>24.578972</v>
      </c>
      <c r="K29" s="26">
        <v>115.96010800000001</v>
      </c>
      <c r="L29" s="25">
        <v>745.11140599999999</v>
      </c>
      <c r="M29" s="25">
        <v>152.953282</v>
      </c>
      <c r="N29" s="29">
        <v>898.06468800000005</v>
      </c>
      <c r="O29" s="28">
        <v>97.47</v>
      </c>
      <c r="P29" s="25">
        <v>22.791596999999999</v>
      </c>
      <c r="Q29" s="26">
        <v>120.26159699999999</v>
      </c>
      <c r="R29" s="25">
        <v>343.12812300000002</v>
      </c>
      <c r="S29" s="25">
        <v>92.464803000000003</v>
      </c>
      <c r="T29" s="29">
        <v>435.59292599999998</v>
      </c>
      <c r="U29" s="16">
        <f t="shared" si="3"/>
        <v>-3.5767768824822688</v>
      </c>
      <c r="V29" s="20" t="s">
        <v>18</v>
      </c>
    </row>
    <row r="30" spans="1:22" ht="15" x14ac:dyDescent="0.2">
      <c r="A30" s="23" t="s">
        <v>9</v>
      </c>
      <c r="B30" s="24" t="s">
        <v>25</v>
      </c>
      <c r="C30" s="24" t="s">
        <v>33</v>
      </c>
      <c r="D30" s="24" t="s">
        <v>159</v>
      </c>
      <c r="E30" s="33" t="s">
        <v>151</v>
      </c>
      <c r="F30" s="24" t="s">
        <v>53</v>
      </c>
      <c r="G30" s="24" t="s">
        <v>85</v>
      </c>
      <c r="H30" s="27" t="s">
        <v>152</v>
      </c>
      <c r="I30" s="28">
        <v>67.475408000000002</v>
      </c>
      <c r="J30" s="25">
        <v>9.8445920000000005</v>
      </c>
      <c r="K30" s="26">
        <v>77.319999999999993</v>
      </c>
      <c r="L30" s="25">
        <v>533.37806399999999</v>
      </c>
      <c r="M30" s="25">
        <v>102.30961499999999</v>
      </c>
      <c r="N30" s="29">
        <v>635.687679</v>
      </c>
      <c r="O30" s="28">
        <v>53.722499999999997</v>
      </c>
      <c r="P30" s="25">
        <v>13.388139000000001</v>
      </c>
      <c r="Q30" s="26">
        <v>67.110639000000006</v>
      </c>
      <c r="R30" s="25">
        <v>185.27542600000001</v>
      </c>
      <c r="S30" s="25">
        <v>57.746724999999998</v>
      </c>
      <c r="T30" s="29">
        <v>243.02215100000001</v>
      </c>
      <c r="U30" s="16">
        <f t="shared" si="3"/>
        <v>15.212731024659121</v>
      </c>
      <c r="V30" s="20" t="s">
        <v>18</v>
      </c>
    </row>
    <row r="31" spans="1:22" ht="15" x14ac:dyDescent="0.2">
      <c r="A31" s="23" t="s">
        <v>9</v>
      </c>
      <c r="B31" s="24" t="s">
        <v>25</v>
      </c>
      <c r="C31" s="24" t="s">
        <v>33</v>
      </c>
      <c r="D31" s="24" t="s">
        <v>159</v>
      </c>
      <c r="E31" s="24" t="s">
        <v>148</v>
      </c>
      <c r="F31" s="24" t="s">
        <v>53</v>
      </c>
      <c r="G31" s="24" t="s">
        <v>149</v>
      </c>
      <c r="H31" s="27" t="s">
        <v>150</v>
      </c>
      <c r="I31" s="28">
        <v>0</v>
      </c>
      <c r="J31" s="25">
        <v>0</v>
      </c>
      <c r="K31" s="26">
        <v>0</v>
      </c>
      <c r="L31" s="25">
        <v>0</v>
      </c>
      <c r="M31" s="25">
        <v>0</v>
      </c>
      <c r="N31" s="29">
        <v>0</v>
      </c>
      <c r="O31" s="28">
        <v>10.032</v>
      </c>
      <c r="P31" s="25">
        <v>1.5559499999999999</v>
      </c>
      <c r="Q31" s="26">
        <v>11.587949999999999</v>
      </c>
      <c r="R31" s="25">
        <v>50.811770000000003</v>
      </c>
      <c r="S31" s="25">
        <v>12.452871999999999</v>
      </c>
      <c r="T31" s="29">
        <v>63.264642000000002</v>
      </c>
      <c r="U31" s="15" t="s">
        <v>18</v>
      </c>
      <c r="V31" s="20" t="s">
        <v>18</v>
      </c>
    </row>
    <row r="32" spans="1:22" ht="15" x14ac:dyDescent="0.2">
      <c r="A32" s="23" t="s">
        <v>9</v>
      </c>
      <c r="B32" s="24" t="s">
        <v>25</v>
      </c>
      <c r="C32" s="24" t="s">
        <v>33</v>
      </c>
      <c r="D32" s="24" t="s">
        <v>91</v>
      </c>
      <c r="E32" s="33" t="s">
        <v>92</v>
      </c>
      <c r="F32" s="24" t="s">
        <v>88</v>
      </c>
      <c r="G32" s="24" t="s">
        <v>93</v>
      </c>
      <c r="H32" s="27" t="s">
        <v>94</v>
      </c>
      <c r="I32" s="28">
        <v>149.160417</v>
      </c>
      <c r="J32" s="25">
        <v>11.471168</v>
      </c>
      <c r="K32" s="26">
        <v>160.631585</v>
      </c>
      <c r="L32" s="25">
        <v>1185.403221</v>
      </c>
      <c r="M32" s="25">
        <v>74.355251999999993</v>
      </c>
      <c r="N32" s="29">
        <v>1259.7584730000001</v>
      </c>
      <c r="O32" s="28">
        <v>113.235668</v>
      </c>
      <c r="P32" s="25">
        <v>11.797776000000001</v>
      </c>
      <c r="Q32" s="26">
        <v>125.033444</v>
      </c>
      <c r="R32" s="25">
        <v>634.649452</v>
      </c>
      <c r="S32" s="25">
        <v>59.588383999999998</v>
      </c>
      <c r="T32" s="29">
        <v>694.23783600000002</v>
      </c>
      <c r="U32" s="16">
        <f t="shared" si="3"/>
        <v>28.470895355005975</v>
      </c>
      <c r="V32" s="21">
        <f t="shared" si="4"/>
        <v>81.459207158510452</v>
      </c>
    </row>
    <row r="33" spans="1:22" ht="15" x14ac:dyDescent="0.2">
      <c r="A33" s="23" t="s">
        <v>9</v>
      </c>
      <c r="B33" s="24" t="s">
        <v>25</v>
      </c>
      <c r="C33" s="24" t="s">
        <v>33</v>
      </c>
      <c r="D33" s="24" t="s">
        <v>95</v>
      </c>
      <c r="E33" s="24" t="s">
        <v>101</v>
      </c>
      <c r="F33" s="24" t="s">
        <v>29</v>
      </c>
      <c r="G33" s="24" t="s">
        <v>97</v>
      </c>
      <c r="H33" s="27" t="s">
        <v>100</v>
      </c>
      <c r="I33" s="28">
        <v>331.54</v>
      </c>
      <c r="J33" s="25">
        <v>40.908000000000001</v>
      </c>
      <c r="K33" s="26">
        <v>372.44799999999998</v>
      </c>
      <c r="L33" s="25">
        <v>2005.5150000000001</v>
      </c>
      <c r="M33" s="25">
        <v>293.25869999999998</v>
      </c>
      <c r="N33" s="29">
        <v>2298.7737000000002</v>
      </c>
      <c r="O33" s="28">
        <v>407.28100000000001</v>
      </c>
      <c r="P33" s="25">
        <v>49.476399999999998</v>
      </c>
      <c r="Q33" s="26">
        <v>456.75740000000002</v>
      </c>
      <c r="R33" s="25">
        <v>2375.018</v>
      </c>
      <c r="S33" s="25">
        <v>316.6497</v>
      </c>
      <c r="T33" s="29">
        <v>2691.6677</v>
      </c>
      <c r="U33" s="16">
        <f t="shared" si="3"/>
        <v>-18.458245011465614</v>
      </c>
      <c r="V33" s="21">
        <f t="shared" si="4"/>
        <v>-14.596675510873791</v>
      </c>
    </row>
    <row r="34" spans="1:22" ht="15" x14ac:dyDescent="0.2">
      <c r="A34" s="23" t="s">
        <v>9</v>
      </c>
      <c r="B34" s="24" t="s">
        <v>25</v>
      </c>
      <c r="C34" s="24" t="s">
        <v>33</v>
      </c>
      <c r="D34" s="24" t="s">
        <v>95</v>
      </c>
      <c r="E34" s="33" t="s">
        <v>96</v>
      </c>
      <c r="F34" s="24" t="s">
        <v>29</v>
      </c>
      <c r="G34" s="24" t="s">
        <v>97</v>
      </c>
      <c r="H34" s="27" t="s">
        <v>98</v>
      </c>
      <c r="I34" s="28">
        <v>173.63499999999999</v>
      </c>
      <c r="J34" s="25">
        <v>47.917499999999997</v>
      </c>
      <c r="K34" s="26">
        <v>221.55250000000001</v>
      </c>
      <c r="L34" s="25">
        <v>915.78499999999997</v>
      </c>
      <c r="M34" s="25">
        <v>267.6343</v>
      </c>
      <c r="N34" s="29">
        <v>1183.4193</v>
      </c>
      <c r="O34" s="28">
        <v>123.753</v>
      </c>
      <c r="P34" s="25">
        <v>51.279200000000003</v>
      </c>
      <c r="Q34" s="26">
        <v>175.03219999999999</v>
      </c>
      <c r="R34" s="25">
        <v>663.14</v>
      </c>
      <c r="S34" s="25">
        <v>232.1189</v>
      </c>
      <c r="T34" s="29">
        <v>895.25890000000004</v>
      </c>
      <c r="U34" s="16">
        <f t="shared" si="3"/>
        <v>26.578138194000879</v>
      </c>
      <c r="V34" s="21">
        <f t="shared" si="4"/>
        <v>32.187381773026779</v>
      </c>
    </row>
    <row r="35" spans="1:22" ht="15" x14ac:dyDescent="0.2">
      <c r="A35" s="23" t="s">
        <v>9</v>
      </c>
      <c r="B35" s="24" t="s">
        <v>25</v>
      </c>
      <c r="C35" s="24" t="s">
        <v>33</v>
      </c>
      <c r="D35" s="24" t="s">
        <v>95</v>
      </c>
      <c r="E35" s="33" t="s">
        <v>99</v>
      </c>
      <c r="F35" s="24" t="s">
        <v>29</v>
      </c>
      <c r="G35" s="24" t="s">
        <v>97</v>
      </c>
      <c r="H35" s="27" t="s">
        <v>100</v>
      </c>
      <c r="I35" s="28">
        <v>172.42500000000001</v>
      </c>
      <c r="J35" s="25">
        <v>21.324000000000002</v>
      </c>
      <c r="K35" s="26">
        <v>193.749</v>
      </c>
      <c r="L35" s="25">
        <v>785.36500000000001</v>
      </c>
      <c r="M35" s="25">
        <v>113.3664</v>
      </c>
      <c r="N35" s="29">
        <v>898.73140000000001</v>
      </c>
      <c r="O35" s="28">
        <v>191.149</v>
      </c>
      <c r="P35" s="25">
        <v>23.137599999999999</v>
      </c>
      <c r="Q35" s="26">
        <v>214.28659999999999</v>
      </c>
      <c r="R35" s="25">
        <v>549.79100000000005</v>
      </c>
      <c r="S35" s="25">
        <v>72.246600000000001</v>
      </c>
      <c r="T35" s="29">
        <v>622.0376</v>
      </c>
      <c r="U35" s="16">
        <f t="shared" si="3"/>
        <v>-9.5841737187486231</v>
      </c>
      <c r="V35" s="21">
        <f t="shared" si="4"/>
        <v>44.481844827386638</v>
      </c>
    </row>
    <row r="36" spans="1:22" ht="15" x14ac:dyDescent="0.2">
      <c r="A36" s="23" t="s">
        <v>9</v>
      </c>
      <c r="B36" s="24" t="s">
        <v>25</v>
      </c>
      <c r="C36" s="24" t="s">
        <v>33</v>
      </c>
      <c r="D36" s="24" t="s">
        <v>102</v>
      </c>
      <c r="E36" s="33" t="s">
        <v>103</v>
      </c>
      <c r="F36" s="24" t="s">
        <v>104</v>
      </c>
      <c r="G36" s="24" t="s">
        <v>105</v>
      </c>
      <c r="H36" s="27" t="s">
        <v>106</v>
      </c>
      <c r="I36" s="28">
        <v>127.34186</v>
      </c>
      <c r="J36" s="25">
        <v>15.560523999999999</v>
      </c>
      <c r="K36" s="26">
        <v>142.90238400000001</v>
      </c>
      <c r="L36" s="25">
        <v>692.22452299999998</v>
      </c>
      <c r="M36" s="25">
        <v>68.322250999999994</v>
      </c>
      <c r="N36" s="29">
        <v>760.54677400000003</v>
      </c>
      <c r="O36" s="28">
        <v>111.61360000000001</v>
      </c>
      <c r="P36" s="25">
        <v>16.9575</v>
      </c>
      <c r="Q36" s="26">
        <v>128.5711</v>
      </c>
      <c r="R36" s="25">
        <v>780.19926099999998</v>
      </c>
      <c r="S36" s="25">
        <v>83.419729000000004</v>
      </c>
      <c r="T36" s="29">
        <v>863.61899000000005</v>
      </c>
      <c r="U36" s="16">
        <f t="shared" si="3"/>
        <v>11.146582707933606</v>
      </c>
      <c r="V36" s="21">
        <f t="shared" si="4"/>
        <v>-11.934917734960882</v>
      </c>
    </row>
    <row r="37" spans="1:22" ht="15" x14ac:dyDescent="0.2">
      <c r="A37" s="23" t="s">
        <v>9</v>
      </c>
      <c r="B37" s="24" t="s">
        <v>25</v>
      </c>
      <c r="C37" s="24" t="s">
        <v>33</v>
      </c>
      <c r="D37" s="24" t="s">
        <v>102</v>
      </c>
      <c r="E37" s="33" t="s">
        <v>205</v>
      </c>
      <c r="F37" s="24" t="s">
        <v>104</v>
      </c>
      <c r="G37" s="24" t="s">
        <v>105</v>
      </c>
      <c r="H37" s="27" t="s">
        <v>206</v>
      </c>
      <c r="I37" s="28">
        <v>0</v>
      </c>
      <c r="J37" s="25">
        <v>0</v>
      </c>
      <c r="K37" s="26">
        <v>0</v>
      </c>
      <c r="L37" s="25">
        <v>0</v>
      </c>
      <c r="M37" s="25">
        <v>0</v>
      </c>
      <c r="N37" s="29">
        <v>0</v>
      </c>
      <c r="O37" s="28">
        <v>0</v>
      </c>
      <c r="P37" s="25">
        <v>0</v>
      </c>
      <c r="Q37" s="26">
        <v>0</v>
      </c>
      <c r="R37" s="25">
        <v>0</v>
      </c>
      <c r="S37" s="25">
        <v>20.603505999999999</v>
      </c>
      <c r="T37" s="29">
        <v>20.603505999999999</v>
      </c>
      <c r="U37" s="15" t="s">
        <v>18</v>
      </c>
      <c r="V37" s="20" t="s">
        <v>18</v>
      </c>
    </row>
    <row r="38" spans="1:22" ht="15" x14ac:dyDescent="0.2">
      <c r="A38" s="23" t="s">
        <v>9</v>
      </c>
      <c r="B38" s="24" t="s">
        <v>25</v>
      </c>
      <c r="C38" s="24" t="s">
        <v>26</v>
      </c>
      <c r="D38" s="24" t="s">
        <v>176</v>
      </c>
      <c r="E38" s="24" t="s">
        <v>177</v>
      </c>
      <c r="F38" s="24" t="s">
        <v>29</v>
      </c>
      <c r="G38" s="24" t="s">
        <v>178</v>
      </c>
      <c r="H38" s="27" t="s">
        <v>179</v>
      </c>
      <c r="I38" s="28">
        <v>4.41</v>
      </c>
      <c r="J38" s="25">
        <v>0.67200000000000004</v>
      </c>
      <c r="K38" s="26">
        <v>5.0819999999999999</v>
      </c>
      <c r="L38" s="25">
        <v>38.619</v>
      </c>
      <c r="M38" s="25">
        <v>4.3554000000000004</v>
      </c>
      <c r="N38" s="29">
        <v>42.974400000000003</v>
      </c>
      <c r="O38" s="28">
        <v>6.3</v>
      </c>
      <c r="P38" s="25">
        <v>0.67200000000000004</v>
      </c>
      <c r="Q38" s="26">
        <v>6.9720000000000004</v>
      </c>
      <c r="R38" s="25">
        <v>37.799999999999997</v>
      </c>
      <c r="S38" s="25">
        <v>4.0949999999999998</v>
      </c>
      <c r="T38" s="29">
        <v>41.895000000000003</v>
      </c>
      <c r="U38" s="16">
        <f t="shared" si="3"/>
        <v>-27.108433734939762</v>
      </c>
      <c r="V38" s="21">
        <f t="shared" si="4"/>
        <v>2.576441102756899</v>
      </c>
    </row>
    <row r="39" spans="1:22" ht="15" x14ac:dyDescent="0.2">
      <c r="A39" s="23" t="s">
        <v>9</v>
      </c>
      <c r="B39" s="24" t="s">
        <v>25</v>
      </c>
      <c r="C39" s="24" t="s">
        <v>33</v>
      </c>
      <c r="D39" s="24" t="s">
        <v>191</v>
      </c>
      <c r="E39" s="24" t="s">
        <v>107</v>
      </c>
      <c r="F39" s="24" t="s">
        <v>36</v>
      </c>
      <c r="G39" s="24" t="s">
        <v>37</v>
      </c>
      <c r="H39" s="27" t="s">
        <v>37</v>
      </c>
      <c r="I39" s="28">
        <v>114.911</v>
      </c>
      <c r="J39" s="25">
        <v>1.7248000000000001</v>
      </c>
      <c r="K39" s="26">
        <v>116.6358</v>
      </c>
      <c r="L39" s="25">
        <v>609.29486999999995</v>
      </c>
      <c r="M39" s="25">
        <v>7.3581940000000001</v>
      </c>
      <c r="N39" s="29">
        <v>616.65306399999997</v>
      </c>
      <c r="O39" s="28">
        <v>54.575284000000003</v>
      </c>
      <c r="P39" s="25">
        <v>0</v>
      </c>
      <c r="Q39" s="26">
        <v>54.575284000000003</v>
      </c>
      <c r="R39" s="25">
        <v>544.05165199999999</v>
      </c>
      <c r="S39" s="25">
        <v>0</v>
      </c>
      <c r="T39" s="29">
        <v>544.05165199999999</v>
      </c>
      <c r="U39" s="15" t="s">
        <v>18</v>
      </c>
      <c r="V39" s="21">
        <f t="shared" si="4"/>
        <v>13.344580745800204</v>
      </c>
    </row>
    <row r="40" spans="1:22" ht="15" x14ac:dyDescent="0.2">
      <c r="A40" s="23" t="s">
        <v>9</v>
      </c>
      <c r="B40" s="24" t="s">
        <v>25</v>
      </c>
      <c r="C40" s="24" t="s">
        <v>26</v>
      </c>
      <c r="D40" s="24" t="s">
        <v>108</v>
      </c>
      <c r="E40" s="24" t="s">
        <v>109</v>
      </c>
      <c r="F40" s="24" t="s">
        <v>29</v>
      </c>
      <c r="G40" s="24" t="s">
        <v>74</v>
      </c>
      <c r="H40" s="27" t="s">
        <v>110</v>
      </c>
      <c r="I40" s="28">
        <v>119.639347</v>
      </c>
      <c r="J40" s="25">
        <v>4.1943320000000002</v>
      </c>
      <c r="K40" s="26">
        <v>123.833679</v>
      </c>
      <c r="L40" s="25">
        <v>1527.2553399999999</v>
      </c>
      <c r="M40" s="25">
        <v>37.798110000000001</v>
      </c>
      <c r="N40" s="29">
        <v>1565.053451</v>
      </c>
      <c r="O40" s="28">
        <v>194.89855700000001</v>
      </c>
      <c r="P40" s="25">
        <v>5.0254890000000003</v>
      </c>
      <c r="Q40" s="26">
        <v>199.924046</v>
      </c>
      <c r="R40" s="25">
        <v>1285.558239</v>
      </c>
      <c r="S40" s="25">
        <v>32.078769000000001</v>
      </c>
      <c r="T40" s="29">
        <v>1317.6370079999999</v>
      </c>
      <c r="U40" s="16">
        <f t="shared" si="3"/>
        <v>-38.059637408498624</v>
      </c>
      <c r="V40" s="21">
        <f t="shared" si="4"/>
        <v>18.777283993832693</v>
      </c>
    </row>
    <row r="41" spans="1:22" ht="15" x14ac:dyDescent="0.2">
      <c r="A41" s="23" t="s">
        <v>9</v>
      </c>
      <c r="B41" s="24" t="s">
        <v>25</v>
      </c>
      <c r="C41" s="24" t="s">
        <v>33</v>
      </c>
      <c r="D41" s="24" t="s">
        <v>111</v>
      </c>
      <c r="E41" s="33" t="s">
        <v>112</v>
      </c>
      <c r="F41" s="24" t="s">
        <v>48</v>
      </c>
      <c r="G41" s="24" t="s">
        <v>48</v>
      </c>
      <c r="H41" s="27" t="s">
        <v>113</v>
      </c>
      <c r="I41" s="28">
        <v>781.93014800000003</v>
      </c>
      <c r="J41" s="25">
        <v>55.611930000000001</v>
      </c>
      <c r="K41" s="26">
        <v>837.54207899999994</v>
      </c>
      <c r="L41" s="25">
        <v>3781.2604550000001</v>
      </c>
      <c r="M41" s="25">
        <v>293.32279599999998</v>
      </c>
      <c r="N41" s="29">
        <v>4074.5832500000001</v>
      </c>
      <c r="O41" s="28">
        <v>1363.8812109999999</v>
      </c>
      <c r="P41" s="25">
        <v>110.605147</v>
      </c>
      <c r="Q41" s="26">
        <v>1474.4863580000001</v>
      </c>
      <c r="R41" s="25">
        <v>10932.166325</v>
      </c>
      <c r="S41" s="25">
        <v>1549.926903</v>
      </c>
      <c r="T41" s="29">
        <v>12482.093229</v>
      </c>
      <c r="U41" s="16">
        <f t="shared" si="3"/>
        <v>-43.19770580067992</v>
      </c>
      <c r="V41" s="21">
        <f t="shared" si="4"/>
        <v>-67.3565709272752</v>
      </c>
    </row>
    <row r="42" spans="1:22" ht="15" x14ac:dyDescent="0.2">
      <c r="A42" s="23" t="s">
        <v>9</v>
      </c>
      <c r="B42" s="24" t="s">
        <v>25</v>
      </c>
      <c r="C42" s="24" t="s">
        <v>33</v>
      </c>
      <c r="D42" s="24" t="s">
        <v>114</v>
      </c>
      <c r="E42" s="33" t="s">
        <v>116</v>
      </c>
      <c r="F42" s="24" t="s">
        <v>48</v>
      </c>
      <c r="G42" s="24" t="s">
        <v>48</v>
      </c>
      <c r="H42" s="27" t="s">
        <v>115</v>
      </c>
      <c r="I42" s="28">
        <v>2165.0282000000002</v>
      </c>
      <c r="J42" s="25">
        <v>107.099587</v>
      </c>
      <c r="K42" s="26">
        <v>2272.1277869999999</v>
      </c>
      <c r="L42" s="25">
        <v>13283.926971999999</v>
      </c>
      <c r="M42" s="25">
        <v>840.13337899999999</v>
      </c>
      <c r="N42" s="29">
        <v>14124.060351</v>
      </c>
      <c r="O42" s="28">
        <v>1968.169809</v>
      </c>
      <c r="P42" s="25">
        <v>115.54954499999999</v>
      </c>
      <c r="Q42" s="26">
        <v>2083.7193550000002</v>
      </c>
      <c r="R42" s="25">
        <v>10738.261984999999</v>
      </c>
      <c r="S42" s="25">
        <v>661.51811099999998</v>
      </c>
      <c r="T42" s="29">
        <v>11399.780096</v>
      </c>
      <c r="U42" s="16">
        <f t="shared" si="3"/>
        <v>9.041929353293332</v>
      </c>
      <c r="V42" s="21">
        <f t="shared" si="4"/>
        <v>23.897656200893792</v>
      </c>
    </row>
    <row r="43" spans="1:22" ht="15" x14ac:dyDescent="0.2">
      <c r="A43" s="23" t="s">
        <v>9</v>
      </c>
      <c r="B43" s="24" t="s">
        <v>25</v>
      </c>
      <c r="C43" s="24" t="s">
        <v>33</v>
      </c>
      <c r="D43" s="24" t="s">
        <v>117</v>
      </c>
      <c r="E43" s="24" t="s">
        <v>119</v>
      </c>
      <c r="F43" s="24" t="s">
        <v>88</v>
      </c>
      <c r="G43" s="24" t="s">
        <v>89</v>
      </c>
      <c r="H43" s="27" t="s">
        <v>120</v>
      </c>
      <c r="I43" s="28">
        <v>0</v>
      </c>
      <c r="J43" s="25">
        <v>760.96310000000005</v>
      </c>
      <c r="K43" s="26">
        <v>760.96310000000005</v>
      </c>
      <c r="L43" s="25">
        <v>0</v>
      </c>
      <c r="M43" s="25">
        <v>4678.9827999999998</v>
      </c>
      <c r="N43" s="29">
        <v>4678.9827999999998</v>
      </c>
      <c r="O43" s="28">
        <v>572.28660000000002</v>
      </c>
      <c r="P43" s="25">
        <v>52.555199999999999</v>
      </c>
      <c r="Q43" s="26">
        <v>624.84180000000003</v>
      </c>
      <c r="R43" s="25">
        <v>4144.2731000000003</v>
      </c>
      <c r="S43" s="25">
        <v>269.48340000000002</v>
      </c>
      <c r="T43" s="29">
        <v>4413.7565000000004</v>
      </c>
      <c r="U43" s="16">
        <f t="shared" si="3"/>
        <v>21.78492219950714</v>
      </c>
      <c r="V43" s="21">
        <f t="shared" si="4"/>
        <v>6.0090831925141197</v>
      </c>
    </row>
    <row r="44" spans="1:22" ht="15" x14ac:dyDescent="0.2">
      <c r="A44" s="23" t="s">
        <v>9</v>
      </c>
      <c r="B44" s="24" t="s">
        <v>25</v>
      </c>
      <c r="C44" s="24" t="s">
        <v>33</v>
      </c>
      <c r="D44" s="24" t="s">
        <v>117</v>
      </c>
      <c r="E44" s="24" t="s">
        <v>186</v>
      </c>
      <c r="F44" s="24" t="s">
        <v>88</v>
      </c>
      <c r="G44" s="24" t="s">
        <v>118</v>
      </c>
      <c r="H44" s="27" t="s">
        <v>118</v>
      </c>
      <c r="I44" s="28">
        <v>234.37440000000001</v>
      </c>
      <c r="J44" s="25">
        <v>89.004499999999993</v>
      </c>
      <c r="K44" s="26">
        <v>323.37889999999999</v>
      </c>
      <c r="L44" s="25">
        <v>1117.6877999999999</v>
      </c>
      <c r="M44" s="25">
        <v>505.45929999999998</v>
      </c>
      <c r="N44" s="29">
        <v>1623.1470999999999</v>
      </c>
      <c r="O44" s="28">
        <v>280.35160000000002</v>
      </c>
      <c r="P44" s="25">
        <v>71.639520000000005</v>
      </c>
      <c r="Q44" s="26">
        <v>351.99112000000002</v>
      </c>
      <c r="R44" s="25">
        <v>1454.1215</v>
      </c>
      <c r="S44" s="25">
        <v>339.83001999999999</v>
      </c>
      <c r="T44" s="29">
        <v>1793.9515200000001</v>
      </c>
      <c r="U44" s="16">
        <f t="shared" si="3"/>
        <v>-8.1286766552519989</v>
      </c>
      <c r="V44" s="21">
        <f t="shared" si="4"/>
        <v>-9.5211279734025425</v>
      </c>
    </row>
    <row r="45" spans="1:22" ht="15" x14ac:dyDescent="0.2">
      <c r="A45" s="23" t="s">
        <v>9</v>
      </c>
      <c r="B45" s="24" t="s">
        <v>25</v>
      </c>
      <c r="C45" s="24" t="s">
        <v>33</v>
      </c>
      <c r="D45" s="24" t="s">
        <v>117</v>
      </c>
      <c r="E45" s="24" t="s">
        <v>121</v>
      </c>
      <c r="F45" s="24" t="s">
        <v>88</v>
      </c>
      <c r="G45" s="24" t="s">
        <v>89</v>
      </c>
      <c r="H45" s="27" t="s">
        <v>120</v>
      </c>
      <c r="I45" s="28">
        <v>0</v>
      </c>
      <c r="J45" s="25">
        <v>30.6312</v>
      </c>
      <c r="K45" s="26">
        <v>30.6312</v>
      </c>
      <c r="L45" s="25">
        <v>0</v>
      </c>
      <c r="M45" s="25">
        <v>160.8458</v>
      </c>
      <c r="N45" s="29">
        <v>160.8458</v>
      </c>
      <c r="O45" s="28">
        <v>12.6204</v>
      </c>
      <c r="P45" s="25">
        <v>1.1289</v>
      </c>
      <c r="Q45" s="26">
        <v>13.7493</v>
      </c>
      <c r="R45" s="25">
        <v>105.24299999999999</v>
      </c>
      <c r="S45" s="25">
        <v>6.8428000000000004</v>
      </c>
      <c r="T45" s="29">
        <v>112.08580000000001</v>
      </c>
      <c r="U45" s="15" t="s">
        <v>18</v>
      </c>
      <c r="V45" s="21">
        <f t="shared" si="4"/>
        <v>43.50238834892555</v>
      </c>
    </row>
    <row r="46" spans="1:22" ht="15" x14ac:dyDescent="0.2">
      <c r="A46" s="23" t="s">
        <v>9</v>
      </c>
      <c r="B46" s="24" t="s">
        <v>25</v>
      </c>
      <c r="C46" s="24" t="s">
        <v>33</v>
      </c>
      <c r="D46" s="24" t="s">
        <v>166</v>
      </c>
      <c r="E46" s="24" t="s">
        <v>167</v>
      </c>
      <c r="F46" s="24" t="s">
        <v>29</v>
      </c>
      <c r="G46" s="24" t="s">
        <v>97</v>
      </c>
      <c r="H46" s="27" t="s">
        <v>141</v>
      </c>
      <c r="I46" s="28">
        <v>147.51150000000001</v>
      </c>
      <c r="J46" s="25">
        <v>46.326655000000002</v>
      </c>
      <c r="K46" s="26">
        <v>193.838155</v>
      </c>
      <c r="L46" s="25">
        <v>923.54021599999999</v>
      </c>
      <c r="M46" s="25">
        <v>247.633017</v>
      </c>
      <c r="N46" s="29">
        <v>1171.173233</v>
      </c>
      <c r="O46" s="28">
        <v>0</v>
      </c>
      <c r="P46" s="25">
        <v>0</v>
      </c>
      <c r="Q46" s="26">
        <v>0</v>
      </c>
      <c r="R46" s="25">
        <v>0</v>
      </c>
      <c r="S46" s="25">
        <v>0</v>
      </c>
      <c r="T46" s="29">
        <v>0</v>
      </c>
      <c r="U46" s="15" t="s">
        <v>18</v>
      </c>
      <c r="V46" s="20" t="s">
        <v>18</v>
      </c>
    </row>
    <row r="47" spans="1:22" ht="15" x14ac:dyDescent="0.2">
      <c r="A47" s="23" t="s">
        <v>9</v>
      </c>
      <c r="B47" s="24" t="s">
        <v>25</v>
      </c>
      <c r="C47" s="24" t="s">
        <v>33</v>
      </c>
      <c r="D47" s="24" t="s">
        <v>122</v>
      </c>
      <c r="E47" s="24" t="s">
        <v>123</v>
      </c>
      <c r="F47" s="24" t="s">
        <v>61</v>
      </c>
      <c r="G47" s="24" t="s">
        <v>124</v>
      </c>
      <c r="H47" s="27" t="s">
        <v>124</v>
      </c>
      <c r="I47" s="28">
        <v>837.69433000000004</v>
      </c>
      <c r="J47" s="25">
        <v>5.2092330000000002</v>
      </c>
      <c r="K47" s="26">
        <v>842.90356299999996</v>
      </c>
      <c r="L47" s="25">
        <v>4209.4758819999997</v>
      </c>
      <c r="M47" s="25">
        <v>26.864802000000001</v>
      </c>
      <c r="N47" s="29">
        <v>4236.3406839999998</v>
      </c>
      <c r="O47" s="28">
        <v>526.62851599999999</v>
      </c>
      <c r="P47" s="25">
        <v>14.596643</v>
      </c>
      <c r="Q47" s="26">
        <v>541.22515899999996</v>
      </c>
      <c r="R47" s="25">
        <v>3855.0248799999999</v>
      </c>
      <c r="S47" s="25">
        <v>39.503286000000003</v>
      </c>
      <c r="T47" s="29">
        <v>3894.5281660000001</v>
      </c>
      <c r="U47" s="16">
        <f t="shared" si="3"/>
        <v>55.739907685998766</v>
      </c>
      <c r="V47" s="21">
        <f t="shared" si="4"/>
        <v>8.7767376028780717</v>
      </c>
    </row>
    <row r="48" spans="1:22" ht="15" x14ac:dyDescent="0.2">
      <c r="A48" s="23" t="s">
        <v>9</v>
      </c>
      <c r="B48" s="24" t="s">
        <v>25</v>
      </c>
      <c r="C48" s="24" t="s">
        <v>33</v>
      </c>
      <c r="D48" s="24" t="s">
        <v>125</v>
      </c>
      <c r="E48" s="24" t="s">
        <v>126</v>
      </c>
      <c r="F48" s="24" t="s">
        <v>88</v>
      </c>
      <c r="G48" s="24" t="s">
        <v>127</v>
      </c>
      <c r="H48" s="27" t="s">
        <v>127</v>
      </c>
      <c r="I48" s="28">
        <v>228.54254299999999</v>
      </c>
      <c r="J48" s="25">
        <v>54.002032999999997</v>
      </c>
      <c r="K48" s="26">
        <v>282.54457600000001</v>
      </c>
      <c r="L48" s="25">
        <v>1330.9808869999999</v>
      </c>
      <c r="M48" s="25">
        <v>320.32767899999999</v>
      </c>
      <c r="N48" s="29">
        <v>1651.3085659999999</v>
      </c>
      <c r="O48" s="28">
        <v>215.23098899999999</v>
      </c>
      <c r="P48" s="25">
        <v>46.922486999999997</v>
      </c>
      <c r="Q48" s="26">
        <v>262.15347600000001</v>
      </c>
      <c r="R48" s="25">
        <v>1366.1207790000001</v>
      </c>
      <c r="S48" s="25">
        <v>331.05921999999998</v>
      </c>
      <c r="T48" s="29">
        <v>1697.179999</v>
      </c>
      <c r="U48" s="16">
        <f t="shared" si="3"/>
        <v>7.778306170542626</v>
      </c>
      <c r="V48" s="21">
        <f t="shared" si="4"/>
        <v>-2.7028030631416899</v>
      </c>
    </row>
    <row r="49" spans="1:22" ht="15" x14ac:dyDescent="0.2">
      <c r="A49" s="23" t="s">
        <v>9</v>
      </c>
      <c r="B49" s="24" t="s">
        <v>25</v>
      </c>
      <c r="C49" s="24" t="s">
        <v>26</v>
      </c>
      <c r="D49" s="24" t="s">
        <v>129</v>
      </c>
      <c r="E49" s="33" t="s">
        <v>130</v>
      </c>
      <c r="F49" s="24" t="s">
        <v>29</v>
      </c>
      <c r="G49" s="24" t="s">
        <v>30</v>
      </c>
      <c r="H49" s="27" t="s">
        <v>31</v>
      </c>
      <c r="I49" s="28">
        <v>62.510786000000003</v>
      </c>
      <c r="J49" s="25">
        <v>3.2144200000000001</v>
      </c>
      <c r="K49" s="26">
        <v>65.725206</v>
      </c>
      <c r="L49" s="25">
        <v>403.19961999999998</v>
      </c>
      <c r="M49" s="25">
        <v>22.766957999999999</v>
      </c>
      <c r="N49" s="29">
        <v>425.96657800000003</v>
      </c>
      <c r="O49" s="28">
        <v>104.14919999999999</v>
      </c>
      <c r="P49" s="25">
        <v>7.181</v>
      </c>
      <c r="Q49" s="26">
        <v>111.3302</v>
      </c>
      <c r="R49" s="25">
        <v>432.358251</v>
      </c>
      <c r="S49" s="25">
        <v>30.091099</v>
      </c>
      <c r="T49" s="29">
        <v>462.44934999999998</v>
      </c>
      <c r="U49" s="16">
        <f t="shared" si="3"/>
        <v>-40.963722332305167</v>
      </c>
      <c r="V49" s="21">
        <f t="shared" si="4"/>
        <v>-7.8890308744081867</v>
      </c>
    </row>
    <row r="50" spans="1:22" ht="15" x14ac:dyDescent="0.2">
      <c r="A50" s="23" t="s">
        <v>9</v>
      </c>
      <c r="B50" s="24" t="s">
        <v>25</v>
      </c>
      <c r="C50" s="24" t="s">
        <v>33</v>
      </c>
      <c r="D50" s="24" t="s">
        <v>160</v>
      </c>
      <c r="E50" s="24" t="s">
        <v>161</v>
      </c>
      <c r="F50" s="24" t="s">
        <v>29</v>
      </c>
      <c r="G50" s="24" t="s">
        <v>74</v>
      </c>
      <c r="H50" s="27" t="s">
        <v>162</v>
      </c>
      <c r="I50" s="28">
        <v>0</v>
      </c>
      <c r="J50" s="25">
        <v>0</v>
      </c>
      <c r="K50" s="26">
        <v>0</v>
      </c>
      <c r="L50" s="25">
        <v>91.286244999999994</v>
      </c>
      <c r="M50" s="25">
        <v>0</v>
      </c>
      <c r="N50" s="29">
        <v>91.286244999999994</v>
      </c>
      <c r="O50" s="28">
        <v>0</v>
      </c>
      <c r="P50" s="25">
        <v>0</v>
      </c>
      <c r="Q50" s="26">
        <v>0</v>
      </c>
      <c r="R50" s="25">
        <v>17.77965</v>
      </c>
      <c r="S50" s="25">
        <v>0</v>
      </c>
      <c r="T50" s="29">
        <v>17.77965</v>
      </c>
      <c r="U50" s="15" t="s">
        <v>18</v>
      </c>
      <c r="V50" s="20" t="s">
        <v>18</v>
      </c>
    </row>
    <row r="51" spans="1:22" ht="15" x14ac:dyDescent="0.2">
      <c r="A51" s="23" t="s">
        <v>9</v>
      </c>
      <c r="B51" s="24" t="s">
        <v>25</v>
      </c>
      <c r="C51" s="24" t="s">
        <v>26</v>
      </c>
      <c r="D51" s="24" t="s">
        <v>131</v>
      </c>
      <c r="E51" s="24" t="s">
        <v>30</v>
      </c>
      <c r="F51" s="24" t="s">
        <v>29</v>
      </c>
      <c r="G51" s="24" t="s">
        <v>30</v>
      </c>
      <c r="H51" s="27" t="s">
        <v>132</v>
      </c>
      <c r="I51" s="28">
        <v>91.635379999999998</v>
      </c>
      <c r="J51" s="25">
        <v>0</v>
      </c>
      <c r="K51" s="26">
        <v>91.635379999999998</v>
      </c>
      <c r="L51" s="25">
        <v>165.27338</v>
      </c>
      <c r="M51" s="25">
        <v>0</v>
      </c>
      <c r="N51" s="29">
        <v>165.27338</v>
      </c>
      <c r="O51" s="28">
        <v>0</v>
      </c>
      <c r="P51" s="25">
        <v>0</v>
      </c>
      <c r="Q51" s="26">
        <v>0</v>
      </c>
      <c r="R51" s="25">
        <v>93.204006000000007</v>
      </c>
      <c r="S51" s="25">
        <v>0</v>
      </c>
      <c r="T51" s="29">
        <v>93.204006000000007</v>
      </c>
      <c r="U51" s="15" t="s">
        <v>18</v>
      </c>
      <c r="V51" s="21">
        <f t="shared" si="4"/>
        <v>77.324330887665909</v>
      </c>
    </row>
    <row r="52" spans="1:22" ht="15" x14ac:dyDescent="0.2">
      <c r="A52" s="23" t="s">
        <v>9</v>
      </c>
      <c r="B52" s="24" t="s">
        <v>25</v>
      </c>
      <c r="C52" s="24" t="s">
        <v>33</v>
      </c>
      <c r="D52" s="24" t="s">
        <v>153</v>
      </c>
      <c r="E52" s="24" t="s">
        <v>128</v>
      </c>
      <c r="F52" s="24" t="s">
        <v>29</v>
      </c>
      <c r="G52" s="24" t="s">
        <v>57</v>
      </c>
      <c r="H52" s="27" t="s">
        <v>158</v>
      </c>
      <c r="I52" s="28">
        <v>33.308351999999999</v>
      </c>
      <c r="J52" s="25">
        <v>15.292793</v>
      </c>
      <c r="K52" s="26">
        <v>48.601145000000002</v>
      </c>
      <c r="L52" s="25">
        <v>173.93103600000001</v>
      </c>
      <c r="M52" s="25">
        <v>78.488449000000003</v>
      </c>
      <c r="N52" s="29">
        <v>252.41948500000001</v>
      </c>
      <c r="O52" s="28">
        <v>141.44999999999999</v>
      </c>
      <c r="P52" s="25">
        <v>35.455373999999999</v>
      </c>
      <c r="Q52" s="26">
        <v>176.90537399999999</v>
      </c>
      <c r="R52" s="25">
        <v>706.15286200000003</v>
      </c>
      <c r="S52" s="25">
        <v>198.47194999999999</v>
      </c>
      <c r="T52" s="29">
        <v>904.62481200000002</v>
      </c>
      <c r="U52" s="16">
        <f t="shared" si="3"/>
        <v>-72.527038664184403</v>
      </c>
      <c r="V52" s="21">
        <f t="shared" si="4"/>
        <v>-72.096776293153454</v>
      </c>
    </row>
    <row r="53" spans="1:22" ht="15" x14ac:dyDescent="0.2">
      <c r="A53" s="23" t="s">
        <v>9</v>
      </c>
      <c r="B53" s="24" t="s">
        <v>25</v>
      </c>
      <c r="C53" s="24" t="s">
        <v>33</v>
      </c>
      <c r="D53" s="24" t="s">
        <v>154</v>
      </c>
      <c r="E53" s="24" t="s">
        <v>87</v>
      </c>
      <c r="F53" s="24" t="s">
        <v>88</v>
      </c>
      <c r="G53" s="24" t="s">
        <v>89</v>
      </c>
      <c r="H53" s="27" t="s">
        <v>90</v>
      </c>
      <c r="I53" s="28">
        <v>19.642717999999999</v>
      </c>
      <c r="J53" s="25">
        <v>6.3456539999999997</v>
      </c>
      <c r="K53" s="26">
        <v>25.988371999999998</v>
      </c>
      <c r="L53" s="25">
        <v>148.63617300000001</v>
      </c>
      <c r="M53" s="25">
        <v>38.248316000000003</v>
      </c>
      <c r="N53" s="29">
        <v>186.884489</v>
      </c>
      <c r="O53" s="28">
        <v>0</v>
      </c>
      <c r="P53" s="25">
        <v>0</v>
      </c>
      <c r="Q53" s="26">
        <v>0</v>
      </c>
      <c r="R53" s="25">
        <v>270.09992999999997</v>
      </c>
      <c r="S53" s="25">
        <v>59.922127000000003</v>
      </c>
      <c r="T53" s="29">
        <v>330.02205800000002</v>
      </c>
      <c r="U53" s="15" t="s">
        <v>18</v>
      </c>
      <c r="V53" s="21">
        <f t="shared" si="4"/>
        <v>-43.372121811324504</v>
      </c>
    </row>
    <row r="54" spans="1:22" ht="15" x14ac:dyDescent="0.2">
      <c r="A54" s="23" t="s">
        <v>9</v>
      </c>
      <c r="B54" s="24" t="s">
        <v>25</v>
      </c>
      <c r="C54" s="24" t="s">
        <v>33</v>
      </c>
      <c r="D54" s="24" t="s">
        <v>164</v>
      </c>
      <c r="E54" s="24" t="s">
        <v>133</v>
      </c>
      <c r="F54" s="24" t="s">
        <v>48</v>
      </c>
      <c r="G54" s="24" t="s">
        <v>48</v>
      </c>
      <c r="H54" s="27" t="s">
        <v>115</v>
      </c>
      <c r="I54" s="28">
        <v>546.03970200000003</v>
      </c>
      <c r="J54" s="25">
        <v>104.017494</v>
      </c>
      <c r="K54" s="26">
        <v>650.05719599999998</v>
      </c>
      <c r="L54" s="25">
        <v>2901.8439969999999</v>
      </c>
      <c r="M54" s="25">
        <v>688.85123199999998</v>
      </c>
      <c r="N54" s="29">
        <v>3590.6952289999999</v>
      </c>
      <c r="O54" s="28">
        <v>237.67047500000001</v>
      </c>
      <c r="P54" s="25">
        <v>111.73598200000001</v>
      </c>
      <c r="Q54" s="26">
        <v>349.40645699999999</v>
      </c>
      <c r="R54" s="25">
        <v>2302.9539920000002</v>
      </c>
      <c r="S54" s="25">
        <v>431.08151400000003</v>
      </c>
      <c r="T54" s="29">
        <v>2734.0355060000002</v>
      </c>
      <c r="U54" s="16">
        <f t="shared" si="3"/>
        <v>86.046131368430892</v>
      </c>
      <c r="V54" s="21">
        <f t="shared" si="4"/>
        <v>31.333160126121619</v>
      </c>
    </row>
    <row r="55" spans="1:22" ht="15" x14ac:dyDescent="0.2">
      <c r="A55" s="23" t="s">
        <v>9</v>
      </c>
      <c r="B55" s="24" t="s">
        <v>25</v>
      </c>
      <c r="C55" s="24" t="s">
        <v>26</v>
      </c>
      <c r="D55" s="24" t="s">
        <v>168</v>
      </c>
      <c r="E55" s="24" t="s">
        <v>169</v>
      </c>
      <c r="F55" s="24" t="s">
        <v>53</v>
      </c>
      <c r="G55" s="24" t="s">
        <v>54</v>
      </c>
      <c r="H55" s="27" t="s">
        <v>170</v>
      </c>
      <c r="I55" s="28">
        <v>0</v>
      </c>
      <c r="J55" s="25">
        <v>0</v>
      </c>
      <c r="K55" s="26">
        <v>0</v>
      </c>
      <c r="L55" s="25">
        <v>0</v>
      </c>
      <c r="M55" s="25">
        <v>22.316958</v>
      </c>
      <c r="N55" s="29">
        <v>22.316958</v>
      </c>
      <c r="O55" s="28">
        <v>0</v>
      </c>
      <c r="P55" s="25">
        <v>0</v>
      </c>
      <c r="Q55" s="26">
        <v>0</v>
      </c>
      <c r="R55" s="25">
        <v>0</v>
      </c>
      <c r="S55" s="25">
        <v>0</v>
      </c>
      <c r="T55" s="29">
        <v>0</v>
      </c>
      <c r="U55" s="15" t="s">
        <v>18</v>
      </c>
      <c r="V55" s="20" t="s">
        <v>18</v>
      </c>
    </row>
    <row r="56" spans="1:22" ht="15" x14ac:dyDescent="0.2">
      <c r="A56" s="23" t="s">
        <v>9</v>
      </c>
      <c r="B56" s="24" t="s">
        <v>25</v>
      </c>
      <c r="C56" s="24" t="s">
        <v>26</v>
      </c>
      <c r="D56" s="24" t="s">
        <v>180</v>
      </c>
      <c r="E56" s="24" t="s">
        <v>181</v>
      </c>
      <c r="F56" s="24" t="s">
        <v>36</v>
      </c>
      <c r="G56" s="24" t="s">
        <v>36</v>
      </c>
      <c r="H56" s="27" t="s">
        <v>182</v>
      </c>
      <c r="I56" s="28">
        <v>42.692357000000001</v>
      </c>
      <c r="J56" s="25">
        <v>0.31248799999999999</v>
      </c>
      <c r="K56" s="26">
        <v>43.004845000000003</v>
      </c>
      <c r="L56" s="25">
        <v>251.766457</v>
      </c>
      <c r="M56" s="25">
        <v>4.5054379999999998</v>
      </c>
      <c r="N56" s="29">
        <v>256.27189499999997</v>
      </c>
      <c r="O56" s="28">
        <v>0</v>
      </c>
      <c r="P56" s="25">
        <v>0</v>
      </c>
      <c r="Q56" s="26">
        <v>0</v>
      </c>
      <c r="R56" s="25">
        <v>0</v>
      </c>
      <c r="S56" s="25">
        <v>0</v>
      </c>
      <c r="T56" s="29">
        <v>0</v>
      </c>
      <c r="U56" s="15" t="s">
        <v>18</v>
      </c>
      <c r="V56" s="20" t="s">
        <v>18</v>
      </c>
    </row>
    <row r="57" spans="1:22" ht="15" x14ac:dyDescent="0.2">
      <c r="A57" s="23" t="s">
        <v>9</v>
      </c>
      <c r="B57" s="24" t="s">
        <v>25</v>
      </c>
      <c r="C57" s="24" t="s">
        <v>26</v>
      </c>
      <c r="D57" s="24" t="s">
        <v>192</v>
      </c>
      <c r="E57" s="24" t="s">
        <v>193</v>
      </c>
      <c r="F57" s="24" t="s">
        <v>88</v>
      </c>
      <c r="G57" s="24" t="s">
        <v>194</v>
      </c>
      <c r="H57" s="27" t="s">
        <v>194</v>
      </c>
      <c r="I57" s="28">
        <v>0</v>
      </c>
      <c r="J57" s="25">
        <v>0</v>
      </c>
      <c r="K57" s="26">
        <v>0</v>
      </c>
      <c r="L57" s="25">
        <v>93.3</v>
      </c>
      <c r="M57" s="25">
        <v>0</v>
      </c>
      <c r="N57" s="29">
        <v>93.3</v>
      </c>
      <c r="O57" s="28">
        <v>16.45</v>
      </c>
      <c r="P57" s="25">
        <v>0</v>
      </c>
      <c r="Q57" s="26">
        <v>16.45</v>
      </c>
      <c r="R57" s="25">
        <v>86.95</v>
      </c>
      <c r="S57" s="25">
        <v>0</v>
      </c>
      <c r="T57" s="29">
        <v>86.95</v>
      </c>
      <c r="U57" s="15" t="s">
        <v>18</v>
      </c>
      <c r="V57" s="21">
        <f t="shared" si="4"/>
        <v>7.3030477285796369</v>
      </c>
    </row>
    <row r="58" spans="1:22" ht="15" x14ac:dyDescent="0.2">
      <c r="A58" s="23" t="s">
        <v>9</v>
      </c>
      <c r="B58" s="24" t="s">
        <v>25</v>
      </c>
      <c r="C58" s="24" t="s">
        <v>26</v>
      </c>
      <c r="D58" s="24" t="s">
        <v>203</v>
      </c>
      <c r="E58" s="24" t="s">
        <v>141</v>
      </c>
      <c r="F58" s="24" t="s">
        <v>29</v>
      </c>
      <c r="G58" s="24" t="s">
        <v>97</v>
      </c>
      <c r="H58" s="27" t="s">
        <v>141</v>
      </c>
      <c r="I58" s="28">
        <v>0</v>
      </c>
      <c r="J58" s="25">
        <v>0</v>
      </c>
      <c r="K58" s="26">
        <v>0</v>
      </c>
      <c r="L58" s="25">
        <v>0</v>
      </c>
      <c r="M58" s="25">
        <v>1.7050670000000001</v>
      </c>
      <c r="N58" s="29">
        <v>1.7050670000000001</v>
      </c>
      <c r="O58" s="28">
        <v>0</v>
      </c>
      <c r="P58" s="25">
        <v>0</v>
      </c>
      <c r="Q58" s="26">
        <v>0</v>
      </c>
      <c r="R58" s="25">
        <v>0</v>
      </c>
      <c r="S58" s="25">
        <v>0</v>
      </c>
      <c r="T58" s="29">
        <v>0</v>
      </c>
      <c r="U58" s="15" t="s">
        <v>18</v>
      </c>
      <c r="V58" s="20" t="s">
        <v>18</v>
      </c>
    </row>
    <row r="59" spans="1:22" ht="15" x14ac:dyDescent="0.2">
      <c r="A59" s="23" t="s">
        <v>9</v>
      </c>
      <c r="B59" s="24" t="s">
        <v>25</v>
      </c>
      <c r="C59" s="24" t="s">
        <v>26</v>
      </c>
      <c r="D59" s="24" t="s">
        <v>195</v>
      </c>
      <c r="E59" s="24" t="s">
        <v>196</v>
      </c>
      <c r="F59" s="24" t="s">
        <v>197</v>
      </c>
      <c r="G59" s="24" t="s">
        <v>198</v>
      </c>
      <c r="H59" s="27" t="s">
        <v>199</v>
      </c>
      <c r="I59" s="28">
        <v>0</v>
      </c>
      <c r="J59" s="25">
        <v>0</v>
      </c>
      <c r="K59" s="26">
        <v>0</v>
      </c>
      <c r="L59" s="25">
        <v>0</v>
      </c>
      <c r="M59" s="25">
        <v>18.050519000000001</v>
      </c>
      <c r="N59" s="29">
        <v>18.050519000000001</v>
      </c>
      <c r="O59" s="28">
        <v>0</v>
      </c>
      <c r="P59" s="25">
        <v>0</v>
      </c>
      <c r="Q59" s="26">
        <v>0</v>
      </c>
      <c r="R59" s="25">
        <v>0</v>
      </c>
      <c r="S59" s="25">
        <v>0</v>
      </c>
      <c r="T59" s="29">
        <v>0</v>
      </c>
      <c r="U59" s="15" t="s">
        <v>18</v>
      </c>
      <c r="V59" s="20" t="s">
        <v>18</v>
      </c>
    </row>
    <row r="60" spans="1:22" ht="15" x14ac:dyDescent="0.2">
      <c r="A60" s="23" t="s">
        <v>9</v>
      </c>
      <c r="B60" s="24" t="s">
        <v>25</v>
      </c>
      <c r="C60" s="24" t="s">
        <v>33</v>
      </c>
      <c r="D60" s="24" t="s">
        <v>137</v>
      </c>
      <c r="E60" s="24" t="s">
        <v>138</v>
      </c>
      <c r="F60" s="24" t="s">
        <v>53</v>
      </c>
      <c r="G60" s="24" t="s">
        <v>54</v>
      </c>
      <c r="H60" s="27" t="s">
        <v>66</v>
      </c>
      <c r="I60" s="28">
        <v>79.678987000000006</v>
      </c>
      <c r="J60" s="25">
        <v>32.557513</v>
      </c>
      <c r="K60" s="26">
        <v>112.23650000000001</v>
      </c>
      <c r="L60" s="25">
        <v>477.84751899999998</v>
      </c>
      <c r="M60" s="25">
        <v>159.822779</v>
      </c>
      <c r="N60" s="29">
        <v>637.670299</v>
      </c>
      <c r="O60" s="28">
        <v>138.359914</v>
      </c>
      <c r="P60" s="25">
        <v>31.077902999999999</v>
      </c>
      <c r="Q60" s="26">
        <v>169.437817</v>
      </c>
      <c r="R60" s="25">
        <v>992.84279400000003</v>
      </c>
      <c r="S60" s="25">
        <v>205.91187199999999</v>
      </c>
      <c r="T60" s="29">
        <v>1198.754666</v>
      </c>
      <c r="U60" s="16">
        <f t="shared" si="3"/>
        <v>-33.75947472222213</v>
      </c>
      <c r="V60" s="21">
        <f t="shared" si="4"/>
        <v>-46.805604425484674</v>
      </c>
    </row>
    <row r="61" spans="1:22" ht="15" x14ac:dyDescent="0.2">
      <c r="A61" s="23" t="s">
        <v>9</v>
      </c>
      <c r="B61" s="24" t="s">
        <v>25</v>
      </c>
      <c r="C61" s="24" t="s">
        <v>33</v>
      </c>
      <c r="D61" s="24" t="s">
        <v>139</v>
      </c>
      <c r="E61" s="24" t="s">
        <v>140</v>
      </c>
      <c r="F61" s="24" t="s">
        <v>88</v>
      </c>
      <c r="G61" s="24" t="s">
        <v>93</v>
      </c>
      <c r="H61" s="27" t="s">
        <v>94</v>
      </c>
      <c r="I61" s="28">
        <v>1172.9253980000001</v>
      </c>
      <c r="J61" s="25">
        <v>57.223919000000002</v>
      </c>
      <c r="K61" s="26">
        <v>1230.1493170000001</v>
      </c>
      <c r="L61" s="25">
        <v>8050.5518920000004</v>
      </c>
      <c r="M61" s="25">
        <v>317.06910699999997</v>
      </c>
      <c r="N61" s="29">
        <v>8367.6209990000007</v>
      </c>
      <c r="O61" s="28">
        <v>1250.940257</v>
      </c>
      <c r="P61" s="25">
        <v>57.187434000000003</v>
      </c>
      <c r="Q61" s="26">
        <v>1308.1276909999999</v>
      </c>
      <c r="R61" s="25">
        <v>7622.156164</v>
      </c>
      <c r="S61" s="25">
        <v>609.432501</v>
      </c>
      <c r="T61" s="29">
        <v>8231.5886640000008</v>
      </c>
      <c r="U61" s="16">
        <f t="shared" si="3"/>
        <v>-5.9610674505628065</v>
      </c>
      <c r="V61" s="21">
        <f t="shared" si="4"/>
        <v>1.6525647788369513</v>
      </c>
    </row>
    <row r="62" spans="1:22" ht="15" x14ac:dyDescent="0.2">
      <c r="A62" s="23" t="s">
        <v>9</v>
      </c>
      <c r="B62" s="24" t="s">
        <v>25</v>
      </c>
      <c r="C62" s="24" t="s">
        <v>33</v>
      </c>
      <c r="D62" s="24" t="s">
        <v>155</v>
      </c>
      <c r="E62" s="24" t="s">
        <v>156</v>
      </c>
      <c r="F62" s="24" t="s">
        <v>48</v>
      </c>
      <c r="G62" s="24" t="s">
        <v>48</v>
      </c>
      <c r="H62" s="27" t="s">
        <v>157</v>
      </c>
      <c r="I62" s="28">
        <v>1382.04</v>
      </c>
      <c r="J62" s="25">
        <v>324.714</v>
      </c>
      <c r="K62" s="26">
        <v>1706.7539999999999</v>
      </c>
      <c r="L62" s="25">
        <v>6332.1252999999997</v>
      </c>
      <c r="M62" s="25">
        <v>1223.6541999999999</v>
      </c>
      <c r="N62" s="29">
        <v>7555.7794999999996</v>
      </c>
      <c r="O62" s="28">
        <v>1546.3520000000001</v>
      </c>
      <c r="P62" s="25">
        <v>599.22490000000005</v>
      </c>
      <c r="Q62" s="26">
        <v>2145.5769</v>
      </c>
      <c r="R62" s="25">
        <v>6718.0218000000004</v>
      </c>
      <c r="S62" s="25">
        <v>1711.9006999999999</v>
      </c>
      <c r="T62" s="29">
        <v>8429.9225000000006</v>
      </c>
      <c r="U62" s="16">
        <f t="shared" si="3"/>
        <v>-20.452443349851499</v>
      </c>
      <c r="V62" s="21">
        <f t="shared" si="4"/>
        <v>-10.369525935736668</v>
      </c>
    </row>
    <row r="63" spans="1:22" ht="15" x14ac:dyDescent="0.2">
      <c r="A63" s="23" t="s">
        <v>9</v>
      </c>
      <c r="B63" s="24" t="s">
        <v>25</v>
      </c>
      <c r="C63" s="24" t="s">
        <v>33</v>
      </c>
      <c r="D63" s="24" t="s">
        <v>204</v>
      </c>
      <c r="E63" s="24" t="s">
        <v>123</v>
      </c>
      <c r="F63" s="24" t="s">
        <v>53</v>
      </c>
      <c r="G63" s="24" t="s">
        <v>54</v>
      </c>
      <c r="H63" s="27" t="s">
        <v>54</v>
      </c>
      <c r="I63" s="28">
        <v>1827.7301219999999</v>
      </c>
      <c r="J63" s="25">
        <v>82.453806</v>
      </c>
      <c r="K63" s="26">
        <v>1910.1839279999999</v>
      </c>
      <c r="L63" s="25">
        <v>9492.7805119999994</v>
      </c>
      <c r="M63" s="25">
        <v>583.94643299999996</v>
      </c>
      <c r="N63" s="29">
        <v>10076.726945</v>
      </c>
      <c r="O63" s="28">
        <v>1252.6436819999999</v>
      </c>
      <c r="P63" s="25">
        <v>66.635823000000002</v>
      </c>
      <c r="Q63" s="26">
        <v>1319.2795040000001</v>
      </c>
      <c r="R63" s="25">
        <v>8519.7946420000007</v>
      </c>
      <c r="S63" s="25">
        <v>532.91698399999996</v>
      </c>
      <c r="T63" s="29">
        <v>9052.7116260000003</v>
      </c>
      <c r="U63" s="16">
        <f t="shared" si="3"/>
        <v>44.789934370116605</v>
      </c>
      <c r="V63" s="21">
        <f t="shared" si="4"/>
        <v>11.311697105858975</v>
      </c>
    </row>
    <row r="64" spans="1:22" ht="15" x14ac:dyDescent="0.2">
      <c r="A64" s="23" t="s">
        <v>9</v>
      </c>
      <c r="B64" s="24" t="s">
        <v>25</v>
      </c>
      <c r="C64" s="24" t="s">
        <v>33</v>
      </c>
      <c r="D64" s="24" t="s">
        <v>204</v>
      </c>
      <c r="E64" s="24" t="s">
        <v>142</v>
      </c>
      <c r="F64" s="24" t="s">
        <v>53</v>
      </c>
      <c r="G64" s="24" t="s">
        <v>54</v>
      </c>
      <c r="H64" s="27" t="s">
        <v>143</v>
      </c>
      <c r="I64" s="28">
        <v>615.02989500000001</v>
      </c>
      <c r="J64" s="25">
        <v>51.299205999999998</v>
      </c>
      <c r="K64" s="26">
        <v>666.32910100000004</v>
      </c>
      <c r="L64" s="25">
        <v>3331.0143440000002</v>
      </c>
      <c r="M64" s="25">
        <v>284.30568199999999</v>
      </c>
      <c r="N64" s="29">
        <v>3615.320025</v>
      </c>
      <c r="O64" s="28">
        <v>822.99597000000006</v>
      </c>
      <c r="P64" s="25">
        <v>49.227158000000003</v>
      </c>
      <c r="Q64" s="26">
        <v>872.22312799999997</v>
      </c>
      <c r="R64" s="25">
        <v>3544.3324539999999</v>
      </c>
      <c r="S64" s="25">
        <v>282.66053599999998</v>
      </c>
      <c r="T64" s="29">
        <v>3826.9929900000002</v>
      </c>
      <c r="U64" s="16">
        <f t="shared" si="3"/>
        <v>-23.605660110402383</v>
      </c>
      <c r="V64" s="21">
        <f t="shared" si="4"/>
        <v>-5.531051808903376</v>
      </c>
    </row>
    <row r="65" spans="1:22" ht="15" x14ac:dyDescent="0.2">
      <c r="A65" s="23" t="s">
        <v>9</v>
      </c>
      <c r="B65" s="24" t="s">
        <v>25</v>
      </c>
      <c r="C65" s="24" t="s">
        <v>33</v>
      </c>
      <c r="D65" s="24" t="s">
        <v>204</v>
      </c>
      <c r="E65" s="24" t="s">
        <v>146</v>
      </c>
      <c r="F65" s="24" t="s">
        <v>53</v>
      </c>
      <c r="G65" s="24" t="s">
        <v>54</v>
      </c>
      <c r="H65" s="27" t="s">
        <v>66</v>
      </c>
      <c r="I65" s="28">
        <v>389.409087</v>
      </c>
      <c r="J65" s="25">
        <v>26.081821000000001</v>
      </c>
      <c r="K65" s="26">
        <v>415.49090799999999</v>
      </c>
      <c r="L65" s="25">
        <v>1770.1265840000001</v>
      </c>
      <c r="M65" s="25">
        <v>136.718234</v>
      </c>
      <c r="N65" s="29">
        <v>1906.8448189999999</v>
      </c>
      <c r="O65" s="28">
        <v>222.38998000000001</v>
      </c>
      <c r="P65" s="25">
        <v>17.067632</v>
      </c>
      <c r="Q65" s="26">
        <v>239.45761200000001</v>
      </c>
      <c r="R65" s="25">
        <v>841.04677500000003</v>
      </c>
      <c r="S65" s="25">
        <v>71.551741000000007</v>
      </c>
      <c r="T65" s="29">
        <v>912.59851600000002</v>
      </c>
      <c r="U65" s="16">
        <f t="shared" si="3"/>
        <v>73.513343146510607</v>
      </c>
      <c r="V65" s="20" t="s">
        <v>18</v>
      </c>
    </row>
    <row r="66" spans="1:22" ht="15" x14ac:dyDescent="0.2">
      <c r="A66" s="23" t="s">
        <v>9</v>
      </c>
      <c r="B66" s="24" t="s">
        <v>25</v>
      </c>
      <c r="C66" s="24" t="s">
        <v>33</v>
      </c>
      <c r="D66" s="24" t="s">
        <v>204</v>
      </c>
      <c r="E66" s="24" t="s">
        <v>144</v>
      </c>
      <c r="F66" s="24" t="s">
        <v>53</v>
      </c>
      <c r="G66" s="24" t="s">
        <v>54</v>
      </c>
      <c r="H66" s="27" t="s">
        <v>54</v>
      </c>
      <c r="I66" s="28">
        <v>84.276664999999994</v>
      </c>
      <c r="J66" s="25">
        <v>8.3402960000000004</v>
      </c>
      <c r="K66" s="26">
        <v>92.616961000000003</v>
      </c>
      <c r="L66" s="25">
        <v>663.76728500000002</v>
      </c>
      <c r="M66" s="25">
        <v>54.546411999999997</v>
      </c>
      <c r="N66" s="29">
        <v>718.31369700000005</v>
      </c>
      <c r="O66" s="28">
        <v>131.00621599999999</v>
      </c>
      <c r="P66" s="25">
        <v>8.5634899999999998</v>
      </c>
      <c r="Q66" s="26">
        <v>139.569706</v>
      </c>
      <c r="R66" s="25">
        <v>665.780078</v>
      </c>
      <c r="S66" s="25">
        <v>45.081656000000002</v>
      </c>
      <c r="T66" s="29">
        <v>710.86173499999995</v>
      </c>
      <c r="U66" s="16">
        <f t="shared" si="3"/>
        <v>-33.641071795336444</v>
      </c>
      <c r="V66" s="21">
        <f t="shared" si="4"/>
        <v>1.0482997794219573</v>
      </c>
    </row>
    <row r="67" spans="1:22" ht="15" x14ac:dyDescent="0.2">
      <c r="A67" s="23" t="s">
        <v>9</v>
      </c>
      <c r="B67" s="24" t="s">
        <v>25</v>
      </c>
      <c r="C67" s="24" t="s">
        <v>33</v>
      </c>
      <c r="D67" s="24" t="s">
        <v>204</v>
      </c>
      <c r="E67" s="24" t="s">
        <v>145</v>
      </c>
      <c r="F67" s="24" t="s">
        <v>53</v>
      </c>
      <c r="G67" s="24" t="s">
        <v>54</v>
      </c>
      <c r="H67" s="27" t="s">
        <v>143</v>
      </c>
      <c r="I67" s="28">
        <v>27.111599999999999</v>
      </c>
      <c r="J67" s="25">
        <v>2.1220430000000001</v>
      </c>
      <c r="K67" s="26">
        <v>29.233643000000001</v>
      </c>
      <c r="L67" s="25">
        <v>240.00952000000001</v>
      </c>
      <c r="M67" s="25">
        <v>14.528617000000001</v>
      </c>
      <c r="N67" s="29">
        <v>254.53813700000001</v>
      </c>
      <c r="O67" s="28">
        <v>27.355319999999999</v>
      </c>
      <c r="P67" s="25">
        <v>1.6091139999999999</v>
      </c>
      <c r="Q67" s="26">
        <v>28.964434000000001</v>
      </c>
      <c r="R67" s="25">
        <v>134.66401999999999</v>
      </c>
      <c r="S67" s="25">
        <v>8.732011</v>
      </c>
      <c r="T67" s="29">
        <v>143.39603099999999</v>
      </c>
      <c r="U67" s="16">
        <f t="shared" si="3"/>
        <v>0.92944678290622917</v>
      </c>
      <c r="V67" s="21">
        <f t="shared" si="4"/>
        <v>77.507100597505385</v>
      </c>
    </row>
    <row r="68" spans="1:22" ht="15" x14ac:dyDescent="0.2">
      <c r="A68" s="23" t="s">
        <v>9</v>
      </c>
      <c r="B68" s="24" t="s">
        <v>25</v>
      </c>
      <c r="C68" s="24" t="s">
        <v>33</v>
      </c>
      <c r="D68" s="24" t="s">
        <v>204</v>
      </c>
      <c r="E68" s="24" t="s">
        <v>213</v>
      </c>
      <c r="F68" s="24" t="s">
        <v>53</v>
      </c>
      <c r="G68" s="24" t="s">
        <v>54</v>
      </c>
      <c r="H68" s="27" t="s">
        <v>143</v>
      </c>
      <c r="I68" s="28">
        <v>6.3913799999999998</v>
      </c>
      <c r="J68" s="25">
        <v>0.68347599999999997</v>
      </c>
      <c r="K68" s="26">
        <v>7.0748559999999996</v>
      </c>
      <c r="L68" s="25">
        <v>6.3913799999999998</v>
      </c>
      <c r="M68" s="25">
        <v>0.68347599999999997</v>
      </c>
      <c r="N68" s="29">
        <v>7.0748559999999996</v>
      </c>
      <c r="O68" s="28">
        <v>0</v>
      </c>
      <c r="P68" s="25">
        <v>0</v>
      </c>
      <c r="Q68" s="26">
        <v>0</v>
      </c>
      <c r="R68" s="25">
        <v>0</v>
      </c>
      <c r="S68" s="25">
        <v>0</v>
      </c>
      <c r="T68" s="29">
        <v>0</v>
      </c>
      <c r="U68" s="15" t="s">
        <v>18</v>
      </c>
      <c r="V68" s="20" t="s">
        <v>18</v>
      </c>
    </row>
    <row r="69" spans="1:22" ht="15" x14ac:dyDescent="0.2">
      <c r="A69" s="23" t="s">
        <v>9</v>
      </c>
      <c r="B69" s="24" t="s">
        <v>25</v>
      </c>
      <c r="C69" s="24" t="s">
        <v>33</v>
      </c>
      <c r="D69" s="24" t="s">
        <v>204</v>
      </c>
      <c r="E69" s="24" t="s">
        <v>200</v>
      </c>
      <c r="F69" s="24" t="s">
        <v>53</v>
      </c>
      <c r="G69" s="24" t="s">
        <v>54</v>
      </c>
      <c r="H69" s="27" t="s">
        <v>143</v>
      </c>
      <c r="I69" s="28">
        <v>0</v>
      </c>
      <c r="J69" s="25">
        <v>0</v>
      </c>
      <c r="K69" s="26">
        <v>0</v>
      </c>
      <c r="L69" s="25">
        <v>1.41E-2</v>
      </c>
      <c r="M69" s="25">
        <v>1.0009999999999999E-3</v>
      </c>
      <c r="N69" s="29">
        <v>1.5101E-2</v>
      </c>
      <c r="O69" s="28">
        <v>0</v>
      </c>
      <c r="P69" s="25">
        <v>0</v>
      </c>
      <c r="Q69" s="26">
        <v>0</v>
      </c>
      <c r="R69" s="25">
        <v>0.33200000000000002</v>
      </c>
      <c r="S69" s="25">
        <v>9.3043000000000001E-2</v>
      </c>
      <c r="T69" s="29">
        <v>0.425043</v>
      </c>
      <c r="U69" s="15" t="s">
        <v>18</v>
      </c>
      <c r="V69" s="21">
        <f t="shared" si="4"/>
        <v>-96.447182990897389</v>
      </c>
    </row>
    <row r="70" spans="1:22" ht="15.75" x14ac:dyDescent="0.2">
      <c r="A70" s="12"/>
      <c r="B70" s="8"/>
      <c r="C70" s="8"/>
      <c r="D70" s="8"/>
      <c r="E70" s="8"/>
      <c r="F70" s="8"/>
      <c r="G70" s="8"/>
      <c r="H70" s="11"/>
      <c r="I70" s="13"/>
      <c r="J70" s="9"/>
      <c r="K70" s="10"/>
      <c r="L70" s="9"/>
      <c r="M70" s="9"/>
      <c r="N70" s="14"/>
      <c r="O70" s="13"/>
      <c r="P70" s="9"/>
      <c r="Q70" s="10"/>
      <c r="R70" s="9"/>
      <c r="S70" s="9"/>
      <c r="T70" s="14"/>
      <c r="U70" s="17"/>
      <c r="V70" s="22"/>
    </row>
    <row r="71" spans="1:22" s="5" customFormat="1" ht="20.25" customHeight="1" thickBot="1" x14ac:dyDescent="0.35">
      <c r="A71" s="45" t="s">
        <v>9</v>
      </c>
      <c r="B71" s="46"/>
      <c r="C71" s="46"/>
      <c r="D71" s="46"/>
      <c r="E71" s="46"/>
      <c r="F71" s="46"/>
      <c r="G71" s="46"/>
      <c r="H71" s="47"/>
      <c r="I71" s="37">
        <f>SUM(I5:I69)</f>
        <v>18531.219782000004</v>
      </c>
      <c r="J71" s="38">
        <f>SUM(J5:J69)</f>
        <v>3694.2253690000002</v>
      </c>
      <c r="K71" s="38">
        <f>SUM(K5:K69)</f>
        <v>22225.445152999997</v>
      </c>
      <c r="L71" s="38">
        <f>SUM(L5:L69)</f>
        <v>106358.96023</v>
      </c>
      <c r="M71" s="38">
        <f>SUM(M5:M69)</f>
        <v>20807.301965999999</v>
      </c>
      <c r="N71" s="39">
        <f>SUM(N5:N69)</f>
        <v>127166.26219600003</v>
      </c>
      <c r="O71" s="37">
        <f>SUM(O5:O69)</f>
        <v>17578.854949000004</v>
      </c>
      <c r="P71" s="38">
        <f>SUM(P5:P69)</f>
        <v>3269.8528229999997</v>
      </c>
      <c r="Q71" s="38">
        <f>SUM(Q5:Q69)</f>
        <v>20848.707771999994</v>
      </c>
      <c r="R71" s="38">
        <f>SUM(R5:R69)</f>
        <v>105580.86064599996</v>
      </c>
      <c r="S71" s="38">
        <f>SUM(S5:S69)</f>
        <v>16662.625498999991</v>
      </c>
      <c r="T71" s="39">
        <f>SUM(T5:T69)</f>
        <v>122243.48614699997</v>
      </c>
      <c r="U71" s="40">
        <f>+((K71/Q71)-1)*100</f>
        <v>6.6034662486323281</v>
      </c>
      <c r="V71" s="41">
        <f>+((N71/T71)-1)*100</f>
        <v>4.027025246220739</v>
      </c>
    </row>
    <row r="72" spans="1:22" s="5" customFormat="1" ht="20.25" customHeight="1" x14ac:dyDescent="0.2">
      <c r="A72" s="49"/>
      <c r="B72" s="49"/>
      <c r="C72" s="49"/>
      <c r="D72" s="49"/>
      <c r="E72" s="49"/>
      <c r="F72" s="49"/>
      <c r="G72" s="49"/>
      <c r="H72" s="53"/>
      <c r="I72" s="54"/>
      <c r="J72" s="49"/>
      <c r="K72" s="49"/>
      <c r="L72" s="49"/>
      <c r="M72" s="49"/>
      <c r="N72" s="56"/>
      <c r="O72" s="55"/>
      <c r="P72" s="49"/>
      <c r="Q72" s="49"/>
      <c r="R72" s="49"/>
      <c r="S72" s="49"/>
      <c r="T72" s="56"/>
      <c r="U72" s="55"/>
      <c r="V72" s="57"/>
    </row>
    <row r="73" spans="1:22" s="5" customFormat="1" ht="20.25" customHeight="1" x14ac:dyDescent="0.2">
      <c r="A73" s="48" t="s">
        <v>217</v>
      </c>
      <c r="B73" s="48"/>
      <c r="C73" s="48" t="s">
        <v>33</v>
      </c>
      <c r="D73" s="48" t="s">
        <v>214</v>
      </c>
      <c r="E73" s="48" t="s">
        <v>215</v>
      </c>
      <c r="F73" s="48" t="s">
        <v>53</v>
      </c>
      <c r="G73" s="48" t="s">
        <v>54</v>
      </c>
      <c r="H73" s="52" t="s">
        <v>218</v>
      </c>
      <c r="I73" s="28">
        <v>381.055791</v>
      </c>
      <c r="J73" s="25">
        <v>0</v>
      </c>
      <c r="K73" s="26">
        <v>381.055791</v>
      </c>
      <c r="L73" s="25">
        <v>381.055791</v>
      </c>
      <c r="M73" s="25">
        <v>0</v>
      </c>
      <c r="N73" s="29">
        <v>381.055791</v>
      </c>
      <c r="O73" s="28">
        <v>0</v>
      </c>
      <c r="P73" s="25">
        <v>0</v>
      </c>
      <c r="Q73" s="26">
        <v>0</v>
      </c>
      <c r="R73" s="25">
        <v>0</v>
      </c>
      <c r="S73" s="25">
        <v>0</v>
      </c>
      <c r="T73" s="29">
        <v>0</v>
      </c>
      <c r="U73" s="15" t="s">
        <v>18</v>
      </c>
      <c r="V73" s="20" t="s">
        <v>18</v>
      </c>
    </row>
    <row r="74" spans="1:22" s="5" customFormat="1" ht="20.25" customHeight="1" x14ac:dyDescent="0.2">
      <c r="A74" s="49"/>
      <c r="B74" s="49"/>
      <c r="C74" s="49"/>
      <c r="D74" s="49"/>
      <c r="E74" s="49"/>
      <c r="F74" s="49"/>
      <c r="G74" s="49"/>
      <c r="H74" s="53"/>
      <c r="I74" s="54"/>
      <c r="J74" s="49"/>
      <c r="K74" s="49"/>
      <c r="L74" s="49"/>
      <c r="M74" s="49"/>
      <c r="N74" s="56"/>
      <c r="O74" s="55"/>
      <c r="P74" s="49"/>
      <c r="Q74" s="49"/>
      <c r="R74" s="49"/>
      <c r="S74" s="49"/>
      <c r="T74" s="56"/>
      <c r="U74" s="55"/>
      <c r="V74" s="56"/>
    </row>
    <row r="75" spans="1:22" s="5" customFormat="1" ht="20.25" customHeight="1" thickBot="1" x14ac:dyDescent="0.35">
      <c r="A75" s="50" t="s">
        <v>216</v>
      </c>
      <c r="B75" s="51"/>
      <c r="C75" s="51"/>
      <c r="D75" s="51"/>
      <c r="E75" s="51"/>
      <c r="F75" s="51"/>
      <c r="G75" s="51"/>
      <c r="H75" s="51"/>
      <c r="I75" s="37">
        <f>SUM(I73)</f>
        <v>381.055791</v>
      </c>
      <c r="J75" s="38">
        <f>SUM(J73)</f>
        <v>0</v>
      </c>
      <c r="K75" s="38">
        <f>SUM(K73)</f>
        <v>381.055791</v>
      </c>
      <c r="L75" s="38">
        <f>SUM(L73)</f>
        <v>381.055791</v>
      </c>
      <c r="M75" s="38">
        <f>SUM(M73)</f>
        <v>0</v>
      </c>
      <c r="N75" s="39">
        <f>SUM(N73)</f>
        <v>381.055791</v>
      </c>
      <c r="O75" s="37">
        <f>SUM(O73)</f>
        <v>0</v>
      </c>
      <c r="P75" s="38">
        <f>SUM(P73)</f>
        <v>0</v>
      </c>
      <c r="Q75" s="38">
        <f>SUM(Q73)</f>
        <v>0</v>
      </c>
      <c r="R75" s="38">
        <f>SUM(R73)</f>
        <v>0</v>
      </c>
      <c r="S75" s="38">
        <f>SUM(S73)</f>
        <v>0</v>
      </c>
      <c r="T75" s="39">
        <f>SUM(T73)</f>
        <v>0</v>
      </c>
      <c r="U75" s="58" t="s">
        <v>18</v>
      </c>
      <c r="V75" s="59" t="s">
        <v>18</v>
      </c>
    </row>
    <row r="76" spans="1:22" ht="15" x14ac:dyDescent="0.2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2" ht="15" x14ac:dyDescent="0.2">
      <c r="A77" s="31" t="s">
        <v>19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2" ht="15" x14ac:dyDescent="0.2">
      <c r="A78" s="31" t="s">
        <v>20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2" ht="15" x14ac:dyDescent="0.2">
      <c r="A79" s="31" t="s">
        <v>21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2" ht="15" x14ac:dyDescent="0.2">
      <c r="A80" s="31" t="s">
        <v>22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2" ht="15" x14ac:dyDescent="0.2">
      <c r="A81" s="31" t="s">
        <v>23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2" ht="15" x14ac:dyDescent="0.2">
      <c r="A82" s="6" t="s">
        <v>212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2" x14ac:dyDescent="0.2">
      <c r="A83" s="6" t="s">
        <v>17</v>
      </c>
    </row>
    <row r="84" spans="1:22" x14ac:dyDescent="0.2">
      <c r="A84" s="7" t="s">
        <v>24</v>
      </c>
    </row>
    <row r="85" spans="1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1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1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1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</sheetData>
  <sortState ref="A5:T69">
    <sortCondition ref="D5:D69"/>
  </sortState>
  <mergeCells count="3">
    <mergeCell ref="I3:N3"/>
    <mergeCell ref="O3:T3"/>
    <mergeCell ref="A71:H71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2013-07-25T22:43:45Z</dcterms:modified>
</cp:coreProperties>
</file>