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9 " sheetId="1" r:id="rId1"/>
  </sheets>
  <calcPr calcId="145621"/>
</workbook>
</file>

<file path=xl/calcChain.xml><?xml version="1.0" encoding="utf-8"?>
<calcChain xmlns="http://schemas.openxmlformats.org/spreadsheetml/2006/main">
  <c r="V71" i="1" l="1"/>
  <c r="V69" i="1"/>
  <c r="U69" i="1"/>
  <c r="V68" i="1"/>
  <c r="U67" i="1"/>
  <c r="V66" i="1"/>
  <c r="U66" i="1"/>
  <c r="V65" i="1"/>
  <c r="U65" i="1"/>
  <c r="V64" i="1"/>
  <c r="U64" i="1"/>
  <c r="V63" i="1"/>
  <c r="U63" i="1"/>
  <c r="V62" i="1"/>
  <c r="U62" i="1"/>
  <c r="U61" i="1"/>
  <c r="V59" i="1"/>
  <c r="V56" i="1"/>
  <c r="U56" i="1"/>
  <c r="V55" i="1"/>
  <c r="V54" i="1"/>
  <c r="U54" i="1"/>
  <c r="V53" i="1"/>
  <c r="V51" i="1"/>
  <c r="V50" i="1"/>
  <c r="U50" i="1"/>
  <c r="V49" i="1"/>
  <c r="U49" i="1"/>
  <c r="U48" i="1"/>
  <c r="V47" i="1"/>
  <c r="V46" i="1"/>
  <c r="U46" i="1"/>
  <c r="V45" i="1"/>
  <c r="U45" i="1"/>
  <c r="V44" i="1"/>
  <c r="U44" i="1"/>
  <c r="V43" i="1"/>
  <c r="U43" i="1"/>
  <c r="V41" i="1"/>
  <c r="V40" i="1"/>
  <c r="U40" i="1"/>
  <c r="V39" i="1"/>
  <c r="U39" i="1"/>
  <c r="V37" i="1"/>
  <c r="U37" i="1"/>
  <c r="V36" i="1"/>
  <c r="U36" i="1"/>
  <c r="V35" i="1"/>
  <c r="U35" i="1"/>
  <c r="V34" i="1"/>
  <c r="U34" i="1"/>
  <c r="V33" i="1"/>
  <c r="U33" i="1"/>
  <c r="V31" i="1"/>
  <c r="U31" i="1"/>
  <c r="V30" i="1"/>
  <c r="U30" i="1"/>
  <c r="V29" i="1"/>
  <c r="U29" i="1"/>
  <c r="V27" i="1"/>
  <c r="U27" i="1"/>
  <c r="V26" i="1"/>
  <c r="U26" i="1"/>
  <c r="V25" i="1"/>
  <c r="U25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V15" i="1"/>
  <c r="V13" i="1"/>
  <c r="U13" i="1"/>
  <c r="V12" i="1"/>
  <c r="U12" i="1"/>
  <c r="U11" i="1"/>
  <c r="V10" i="1"/>
  <c r="U10" i="1"/>
  <c r="V9" i="1"/>
  <c r="U9" i="1"/>
  <c r="V6" i="1"/>
  <c r="U6" i="1"/>
  <c r="U8" i="1"/>
  <c r="V8" i="1" l="1"/>
  <c r="T77" i="1"/>
  <c r="S77" i="1"/>
  <c r="R77" i="1"/>
  <c r="Q77" i="1"/>
  <c r="P77" i="1"/>
  <c r="O77" i="1"/>
  <c r="N77" i="1"/>
  <c r="M77" i="1"/>
  <c r="L77" i="1"/>
  <c r="K77" i="1"/>
  <c r="J77" i="1"/>
  <c r="I77" i="1"/>
  <c r="T73" i="1" l="1"/>
  <c r="S73" i="1"/>
  <c r="R73" i="1"/>
  <c r="Q73" i="1"/>
  <c r="P73" i="1"/>
  <c r="O73" i="1"/>
  <c r="N73" i="1"/>
  <c r="M73" i="1"/>
  <c r="L73" i="1"/>
  <c r="K73" i="1"/>
  <c r="J73" i="1"/>
  <c r="I73" i="1"/>
  <c r="V73" i="1" l="1"/>
  <c r="U73" i="1"/>
</calcChain>
</file>

<file path=xl/sharedStrings.xml><?xml version="1.0" encoding="utf-8"?>
<sst xmlns="http://schemas.openxmlformats.org/spreadsheetml/2006/main" count="611" uniqueCount="222">
  <si>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</si>
  <si>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</si>
  <si>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</si>
  <si>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</si>
  <si>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</si>
  <si>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</si>
  <si>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</si>
  <si>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</si>
  <si>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</si>
  <si>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</si>
  <si>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</si>
  <si>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</si>
  <si>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</si>
  <si>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</si>
  <si>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</si>
  <si>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</si>
  <si>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</si>
  <si>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</si>
  <si>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</si>
  <si>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</si>
  <si>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</si>
  <si>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</si>
  <si>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</si>
  <si>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</si>
  <si>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</si>
  <si>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</si>
  <si>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</si>
  <si>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</si>
  <si>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</si>
  <si>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</si>
  <si>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</si>
  <si>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</si>
  <si>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</si>
  <si>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RÉGIMEN GENERAL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</si>
  <si>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</si>
  <si>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</si>
  <si>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</si>
  <si>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</si>
  <si>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</si>
  <si>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</si>
  <si>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</si>
  <si>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</si>
  <si>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</si>
  <si>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</si>
  <si>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</si>
  <si>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</si>
  <si>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</si>
  <si>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</si>
  <si>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PASCO</t>
  </si>
  <si>
    <t>DANIEL ALCIDES CARRION</t>
  </si>
  <si>
    <t>YANAHUANCA</t>
  </si>
  <si>
    <t>RECUPERADA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</si>
  <si>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</si>
  <si>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</si>
  <si>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</si>
  <si>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</si>
  <si>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</si>
  <si>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</si>
  <si>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</si>
  <si>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</si>
  <si>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</si>
  <si>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</si>
  <si>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</si>
  <si>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</si>
  <si>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</si>
  <si>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</si>
  <si>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</si>
  <si>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</si>
  <si>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</si>
  <si>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</si>
  <si>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</si>
  <si>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</si>
  <si>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</si>
  <si>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</si>
  <si>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</si>
  <si>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</si>
  <si>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</si>
  <si>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</si>
  <si>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</si>
  <si>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</si>
  <si>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</si>
  <si>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</si>
  <si>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</si>
  <si>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</si>
  <si>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</si>
  <si>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</si>
  <si>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</si>
  <si>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</si>
  <si>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</si>
  <si>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</si>
  <si>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</si>
  <si>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</si>
  <si>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</si>
  <si>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</si>
  <si>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</si>
  <si>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</si>
  <si>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</si>
  <si>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</si>
  <si>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</si>
  <si>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</si>
  <si>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</si>
  <si>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</si>
  <si>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</si>
  <si>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</si>
  <si>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</si>
  <si>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</si>
  <si>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</si>
  <si>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</si>
  <si>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</si>
  <si>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</si>
  <si>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</si>
  <si>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</si>
  <si>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</si>
  <si>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</si>
  <si>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</si>
  <si>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</si>
  <si>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</si>
  <si>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</si>
  <si>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</si>
  <si>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</si>
  <si>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</si>
  <si>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</si>
  <si>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</si>
  <si>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</si>
  <si>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</si>
  <si>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</si>
  <si>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</si>
  <si>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</si>
  <si>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</si>
  <si>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</si>
  <si>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</si>
  <si>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MTZ S.A.C.</t>
  </si>
  <si>
    <t>SUCCHA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</si>
  <si>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</si>
  <si>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</si>
  <si>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</si>
  <si>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</si>
  <si>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</si>
  <si>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</si>
  <si>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</si>
  <si>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</si>
  <si>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</si>
  <si>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ANDAYCHAGUA</t>
  </si>
  <si>
    <t>HUAY-HUAY</t>
  </si>
  <si>
    <t>CARAHUACRA</t>
  </si>
  <si>
    <t>COLOMBIA Y SOCAVON SANTA ROSA</t>
  </si>
  <si>
    <t>TICLIO</t>
  </si>
  <si>
    <t>MILPO Nº1</t>
  </si>
  <si>
    <t>CHILPES</t>
  </si>
  <si>
    <t>JAUJA</t>
  </si>
  <si>
    <t>MONOBAMBA</t>
  </si>
  <si>
    <t>PALMAPATA</t>
  </si>
  <si>
    <t>SAN RAMON</t>
  </si>
  <si>
    <t>NYRSTAR ANCASH S.A.</t>
  </si>
  <si>
    <t>NYRSTAR CORICANCHA S.A.</t>
  </si>
  <si>
    <t>SOCIEDAD MINERA EL BROCAL S.A.A.</t>
  </si>
  <si>
    <t>COLQUIJIRCA Nº 2</t>
  </si>
  <si>
    <t>TINYAHUARCO</t>
  </si>
  <si>
    <t>HUACHIS</t>
  </si>
  <si>
    <t>COMPAÑIA MINERA SAN IGNACIO DE MOROCOCHA S.A.A.</t>
  </si>
  <si>
    <t>MINERA PARON S.A.C</t>
  </si>
  <si>
    <t>ANITA MLM</t>
  </si>
  <si>
    <t>ANTA</t>
  </si>
  <si>
    <t>MALLAY</t>
  </si>
  <si>
    <t>PAN AMERICAN SILVER HUARON S.A.</t>
  </si>
  <si>
    <t>LIXIViACIÓN</t>
  </si>
  <si>
    <t>ICM PACHAPAQUI S.A.C.</t>
  </si>
  <si>
    <t>ICM</t>
  </si>
  <si>
    <t>PERFOMIN S.A.C.</t>
  </si>
  <si>
    <t>CUENCA</t>
  </si>
  <si>
    <t>PACCHA</t>
  </si>
  <si>
    <t>COMPAÑIA MINERA QUIRUVILCA S.A.</t>
  </si>
  <si>
    <t>PRODUCCIÓN MINERA METÁLICA DE PLOMO (TMF) - 2013/2012</t>
  </si>
  <si>
    <t>UCHUCCHACUA</t>
  </si>
  <si>
    <t>COMPAÑIA MINERA MAXPALA S.A.C.</t>
  </si>
  <si>
    <t>MINERA CONDOR III</t>
  </si>
  <si>
    <t>CORPORACION ICARO S.A.C.</t>
  </si>
  <si>
    <t>FOLDING</t>
  </si>
  <si>
    <t>HUAYLAS</t>
  </si>
  <si>
    <t>PAMPAROMAS</t>
  </si>
  <si>
    <t>S &amp; L ANDES EXPORT S.A.C.</t>
  </si>
  <si>
    <t>SANTA ELENA</t>
  </si>
  <si>
    <t>ACOBAMBILLA</t>
  </si>
  <si>
    <t>ANTICONA</t>
  </si>
  <si>
    <t>CERRO LINDO</t>
  </si>
  <si>
    <t>ACUMULACION RAURA</t>
  </si>
  <si>
    <t>ACUMULACION ISCAYCRUZ</t>
  </si>
  <si>
    <t>COMPAÑIA MINERA ANCASH S.A.C.</t>
  </si>
  <si>
    <t>CARMELITA</t>
  </si>
  <si>
    <t>RECUAY</t>
  </si>
  <si>
    <t>CATAC</t>
  </si>
  <si>
    <t>CORPORACION MINERA CASTROVIRREYNA S.A</t>
  </si>
  <si>
    <t>S.M.R.L. EBENEZER</t>
  </si>
  <si>
    <t>EBENEZER</t>
  </si>
  <si>
    <t>CAJATAMBO</t>
  </si>
  <si>
    <t>SOCIEDAD MINERA ANDEREAL S.A.C.</t>
  </si>
  <si>
    <t>CUNCA</t>
  </si>
  <si>
    <t>CUSCO</t>
  </si>
  <si>
    <t>CANAS</t>
  </si>
  <si>
    <t>LAYO</t>
  </si>
  <si>
    <t>MORADA</t>
  </si>
  <si>
    <t>BREXIA GOLDPLATA PERU S.A.C.</t>
  </si>
  <si>
    <t>SANDRA Nº 105</t>
  </si>
  <si>
    <t>S.M.R.L. MAGISTRAL DE HUARAZ S.A.C.</t>
  </si>
  <si>
    <t>VOLCAN COMPAÑÍA MINERA S.A.A.</t>
  </si>
  <si>
    <t>TACAZA</t>
  </si>
  <si>
    <t>SANTA LUCIA</t>
  </si>
  <si>
    <t>SANTA CECILIA</t>
  </si>
  <si>
    <t>DOE RUN PERU S.R.L. EN LIQUIDACION</t>
  </si>
  <si>
    <t>C.M.LA OROYA-REFINACION 1 Y 2</t>
  </si>
  <si>
    <t>REFINACIÓN</t>
  </si>
  <si>
    <t>REFINERÍA</t>
  </si>
  <si>
    <t>LA OROYA</t>
  </si>
  <si>
    <t>TOTAL - JULIO</t>
  </si>
  <si>
    <t>TOTAL ACUMULADO ENERO - JULIO</t>
  </si>
  <si>
    <t>TOTAL COMPARADO ACUMULADO - ENERO - JULIO</t>
  </si>
  <si>
    <t>Var. % 2013/2012 - JULIO</t>
  </si>
  <si>
    <t>Var. % 2013/2012 - ENERO - JULIO</t>
  </si>
  <si>
    <t>EL PACIFICO DORADO S.A.C.</t>
  </si>
  <si>
    <t>MIRIAM PILAR UNO</t>
  </si>
  <si>
    <t>SANTA</t>
  </si>
  <si>
    <t>CACERES DEL PERU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</si>
</sst>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4" fontId="2" fillId="0" borderId="3" xfId="0" quotePrefix="1" applyNumberFormat="1" applyFont="1" applyBorder="1" applyAlignment="1">
      <alignment horizontal="right"/>
    </xf>
    <xf numFmtId="4" fontId="2" fillId="0" borderId="3" xfId="0" applyNumberFormat="1" applyFont="1" applyBorder="1"/>
    <xf numFmtId="3" fontId="2" fillId="0" borderId="3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0" fillId="0" borderId="5" xfId="0" applyNumberFormat="1" applyBorder="1" applyAlignment="1"/>
    <xf numFmtId="0" fontId="0" fillId="0" borderId="4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0" fillId="0" borderId="19" xfId="0" applyBorder="1" applyAlignment="1">
      <alignment wrapText="1"/>
    </xf>
    <xf numFmtId="0" fontId="0" fillId="0" borderId="19" xfId="0" applyBorder="1" applyAlignment="1"/>
    <xf numFmtId="0" fontId="6" fillId="3" borderId="20" xfId="0" applyFont="1" applyFill="1" applyBorder="1" applyAlignment="1" applyProtection="1">
      <protection locked="0"/>
    </xf>
    <xf numFmtId="0" fontId="6" fillId="3" borderId="21" xfId="0" applyFont="1" applyFill="1" applyBorder="1" applyAlignment="1" applyProtection="1">
      <protection locked="0"/>
    </xf>
    <xf numFmtId="0" fontId="0" fillId="0" borderId="20" xfId="0" applyBorder="1" applyAlignment="1">
      <alignment wrapText="1"/>
    </xf>
    <xf numFmtId="0" fontId="0" fillId="0" borderId="20" xfId="0" applyBorder="1" applyAlignment="1"/>
    <xf numFmtId="0" fontId="0" fillId="0" borderId="23" xfId="0" applyBorder="1" applyAlignment="1"/>
    <xf numFmtId="0" fontId="0" fillId="0" borderId="22" xfId="0" applyBorder="1" applyAlignment="1"/>
    <xf numFmtId="0" fontId="0" fillId="0" borderId="24" xfId="0" applyBorder="1" applyAlignment="1"/>
    <xf numFmtId="0" fontId="0" fillId="0" borderId="25" xfId="0" applyBorder="1" applyAlignment="1"/>
    <xf numFmtId="4" fontId="3" fillId="3" borderId="14" xfId="0" quotePrefix="1" applyNumberFormat="1" applyFont="1" applyFill="1" applyBorder="1" applyAlignment="1">
      <alignment horizontal="right"/>
    </xf>
    <xf numFmtId="4" fontId="3" fillId="3" borderId="13" xfId="0" quotePrefix="1" applyNumberFormat="1" applyFont="1" applyFill="1" applyBorder="1" applyAlignment="1">
      <alignment horizontal="right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68.85546875" style="1" customWidth="1"/>
    <col min="5" max="5" width="36.7109375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30" t="s">
        <v>172</v>
      </c>
    </row>
    <row r="2" spans="1:22" ht="13.5" thickBot="1" x14ac:dyDescent="0.25">
      <c r="A2" s="60"/>
    </row>
    <row r="3" spans="1:22" customFormat="1" ht="13.5" thickBot="1" x14ac:dyDescent="0.25">
      <c r="A3" s="32"/>
      <c r="I3" s="54">
        <v>2013</v>
      </c>
      <c r="J3" s="55"/>
      <c r="K3" s="55"/>
      <c r="L3" s="55"/>
      <c r="M3" s="55"/>
      <c r="N3" s="56"/>
      <c r="O3" s="54">
        <v>2012</v>
      </c>
      <c r="P3" s="55"/>
      <c r="Q3" s="55"/>
      <c r="R3" s="55"/>
      <c r="S3" s="55"/>
      <c r="T3" s="56"/>
      <c r="U3" s="4"/>
      <c r="V3" s="4"/>
    </row>
    <row r="4" spans="1:22" customFormat="1" ht="73.5" customHeight="1" x14ac:dyDescent="0.2">
      <c r="A4" s="34" t="s">
        <v>0</v>
      </c>
      <c r="B4" s="18" t="s">
        <v>1</v>
      </c>
      <c r="C4" s="18" t="s">
        <v>10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4" t="s">
        <v>11</v>
      </c>
      <c r="J4" s="18" t="s">
        <v>7</v>
      </c>
      <c r="K4" s="18" t="s">
        <v>213</v>
      </c>
      <c r="L4" s="18" t="s">
        <v>12</v>
      </c>
      <c r="M4" s="18" t="s">
        <v>8</v>
      </c>
      <c r="N4" s="35" t="s">
        <v>214</v>
      </c>
      <c r="O4" s="34" t="s">
        <v>13</v>
      </c>
      <c r="P4" s="18" t="s">
        <v>14</v>
      </c>
      <c r="Q4" s="18" t="s">
        <v>213</v>
      </c>
      <c r="R4" s="18" t="s">
        <v>15</v>
      </c>
      <c r="S4" s="18" t="s">
        <v>16</v>
      </c>
      <c r="T4" s="35" t="s">
        <v>215</v>
      </c>
      <c r="U4" s="36" t="s">
        <v>216</v>
      </c>
      <c r="V4" s="35" t="s">
        <v>217</v>
      </c>
    </row>
    <row r="5" spans="1:22" ht="15" x14ac:dyDescent="0.2">
      <c r="A5" s="23"/>
      <c r="B5" s="24"/>
      <c r="C5" s="24"/>
      <c r="D5" s="24"/>
      <c r="E5" s="24"/>
      <c r="F5" s="24"/>
      <c r="G5" s="24"/>
      <c r="H5" s="27"/>
      <c r="I5" s="28"/>
      <c r="J5" s="25"/>
      <c r="K5" s="26"/>
      <c r="L5" s="25"/>
      <c r="M5" s="25"/>
      <c r="N5" s="29"/>
      <c r="O5" s="28"/>
      <c r="P5" s="25"/>
      <c r="Q5" s="26"/>
      <c r="R5" s="25"/>
      <c r="S5" s="25"/>
      <c r="T5" s="29"/>
      <c r="U5" s="15"/>
      <c r="V5" s="21"/>
    </row>
    <row r="6" spans="1:22" ht="15" x14ac:dyDescent="0.2">
      <c r="A6" s="23" t="s">
        <v>9</v>
      </c>
      <c r="B6" s="24" t="s">
        <v>25</v>
      </c>
      <c r="C6" s="24" t="s">
        <v>26</v>
      </c>
      <c r="D6" s="24" t="s">
        <v>27</v>
      </c>
      <c r="E6" s="24" t="s">
        <v>28</v>
      </c>
      <c r="F6" s="24" t="s">
        <v>29</v>
      </c>
      <c r="G6" s="24" t="s">
        <v>30</v>
      </c>
      <c r="H6" s="27" t="s">
        <v>31</v>
      </c>
      <c r="I6" s="28">
        <v>22.031279999999999</v>
      </c>
      <c r="J6" s="25">
        <v>0.378328</v>
      </c>
      <c r="K6" s="26">
        <v>22.409607999999999</v>
      </c>
      <c r="L6" s="25">
        <v>180.430746</v>
      </c>
      <c r="M6" s="25">
        <v>14.359024</v>
      </c>
      <c r="N6" s="29">
        <v>194.78977</v>
      </c>
      <c r="O6" s="28">
        <v>48.192799999999998</v>
      </c>
      <c r="P6" s="25">
        <v>3.0728240000000002</v>
      </c>
      <c r="Q6" s="26">
        <v>51.265624000000003</v>
      </c>
      <c r="R6" s="25">
        <v>155.2911</v>
      </c>
      <c r="S6" s="25">
        <v>11.190132</v>
      </c>
      <c r="T6" s="29">
        <v>166.48123200000001</v>
      </c>
      <c r="U6" s="16">
        <f t="shared" ref="U6" si="0">+((K6/Q6)-1)*100</f>
        <v>-56.287261811150493</v>
      </c>
      <c r="V6" s="21">
        <f t="shared" ref="V6" si="1">+((N6/T6)-1)*100</f>
        <v>17.00404163275293</v>
      </c>
    </row>
    <row r="7" spans="1:22" ht="15" x14ac:dyDescent="0.2">
      <c r="A7" s="23" t="s">
        <v>9</v>
      </c>
      <c r="B7" s="24" t="s">
        <v>25</v>
      </c>
      <c r="C7" s="24" t="s">
        <v>33</v>
      </c>
      <c r="D7" s="24" t="s">
        <v>201</v>
      </c>
      <c r="E7" s="24" t="s">
        <v>202</v>
      </c>
      <c r="F7" s="24" t="s">
        <v>61</v>
      </c>
      <c r="G7" s="24" t="s">
        <v>124</v>
      </c>
      <c r="H7" s="27" t="s">
        <v>124</v>
      </c>
      <c r="I7" s="28">
        <v>0</v>
      </c>
      <c r="J7" s="25">
        <v>154.072892</v>
      </c>
      <c r="K7" s="26">
        <v>154.072892</v>
      </c>
      <c r="L7" s="25">
        <v>0</v>
      </c>
      <c r="M7" s="25">
        <v>573.012157</v>
      </c>
      <c r="N7" s="29">
        <v>573.012157</v>
      </c>
      <c r="O7" s="28">
        <v>0</v>
      </c>
      <c r="P7" s="25">
        <v>0</v>
      </c>
      <c r="Q7" s="26">
        <v>0</v>
      </c>
      <c r="R7" s="25">
        <v>0</v>
      </c>
      <c r="S7" s="25">
        <v>0</v>
      </c>
      <c r="T7" s="29">
        <v>0</v>
      </c>
      <c r="U7" s="15" t="s">
        <v>18</v>
      </c>
      <c r="V7" s="20" t="s">
        <v>18</v>
      </c>
    </row>
    <row r="8" spans="1:22" ht="15" x14ac:dyDescent="0.2">
      <c r="A8" s="23" t="s">
        <v>9</v>
      </c>
      <c r="B8" s="24" t="s">
        <v>25</v>
      </c>
      <c r="C8" s="24" t="s">
        <v>33</v>
      </c>
      <c r="D8" s="24" t="s">
        <v>34</v>
      </c>
      <c r="E8" s="24" t="s">
        <v>35</v>
      </c>
      <c r="F8" s="24" t="s">
        <v>36</v>
      </c>
      <c r="G8" s="24" t="s">
        <v>37</v>
      </c>
      <c r="H8" s="27" t="s">
        <v>38</v>
      </c>
      <c r="I8" s="28">
        <v>46.405138999999998</v>
      </c>
      <c r="J8" s="25">
        <v>0</v>
      </c>
      <c r="K8" s="26">
        <v>46.405138999999998</v>
      </c>
      <c r="L8" s="25">
        <v>263.63503100000003</v>
      </c>
      <c r="M8" s="25">
        <v>0</v>
      </c>
      <c r="N8" s="29">
        <v>263.63503100000003</v>
      </c>
      <c r="O8" s="28">
        <v>25.808834000000001</v>
      </c>
      <c r="P8" s="25">
        <v>0</v>
      </c>
      <c r="Q8" s="26">
        <v>25.808834000000001</v>
      </c>
      <c r="R8" s="25">
        <v>316.37755199999998</v>
      </c>
      <c r="S8" s="25">
        <v>0</v>
      </c>
      <c r="T8" s="29">
        <v>316.37755199999998</v>
      </c>
      <c r="U8" s="16">
        <f t="shared" ref="U8:U70" si="2">+((K8/Q8)-1)*100</f>
        <v>79.803314632501412</v>
      </c>
      <c r="V8" s="21">
        <f t="shared" ref="V8:V71" si="3">+((N8/T8)-1)*100</f>
        <v>-16.670753239787363</v>
      </c>
    </row>
    <row r="9" spans="1:22" ht="15" x14ac:dyDescent="0.2">
      <c r="A9" s="23" t="s">
        <v>9</v>
      </c>
      <c r="B9" s="24" t="s">
        <v>25</v>
      </c>
      <c r="C9" s="24" t="s">
        <v>33</v>
      </c>
      <c r="D9" s="24" t="s">
        <v>39</v>
      </c>
      <c r="E9" s="33" t="s">
        <v>40</v>
      </c>
      <c r="F9" s="24" t="s">
        <v>41</v>
      </c>
      <c r="G9" s="24" t="s">
        <v>42</v>
      </c>
      <c r="H9" s="27" t="s">
        <v>43</v>
      </c>
      <c r="I9" s="28">
        <v>586.67340000000002</v>
      </c>
      <c r="J9" s="25">
        <v>50.096781</v>
      </c>
      <c r="K9" s="26">
        <v>636.77018099999998</v>
      </c>
      <c r="L9" s="25">
        <v>4523.2035740000001</v>
      </c>
      <c r="M9" s="25">
        <v>358.364845</v>
      </c>
      <c r="N9" s="29">
        <v>4881.5684190000002</v>
      </c>
      <c r="O9" s="28">
        <v>569.52694599999995</v>
      </c>
      <c r="P9" s="25">
        <v>35.743895000000002</v>
      </c>
      <c r="Q9" s="26">
        <v>605.27084200000002</v>
      </c>
      <c r="R9" s="25">
        <v>3700.1272629999999</v>
      </c>
      <c r="S9" s="25">
        <v>316.76587699999999</v>
      </c>
      <c r="T9" s="29">
        <v>4016.893141</v>
      </c>
      <c r="U9" s="16">
        <f t="shared" ref="U9:U71" si="4">+((K9/Q9)-1)*100</f>
        <v>5.2041725479318401</v>
      </c>
      <c r="V9" s="21">
        <f t="shared" ref="V9:V71" si="5">+((N9/T9)-1)*100</f>
        <v>21.525971631516704</v>
      </c>
    </row>
    <row r="10" spans="1:22" ht="15" x14ac:dyDescent="0.2">
      <c r="A10" s="23" t="s">
        <v>9</v>
      </c>
      <c r="B10" s="24" t="s">
        <v>25</v>
      </c>
      <c r="C10" s="24" t="s">
        <v>33</v>
      </c>
      <c r="D10" s="24" t="s">
        <v>44</v>
      </c>
      <c r="E10" s="24" t="s">
        <v>173</v>
      </c>
      <c r="F10" s="24" t="s">
        <v>48</v>
      </c>
      <c r="G10" s="24" t="s">
        <v>49</v>
      </c>
      <c r="H10" s="27" t="s">
        <v>50</v>
      </c>
      <c r="I10" s="28">
        <v>0</v>
      </c>
      <c r="J10" s="25">
        <v>866.86060399999997</v>
      </c>
      <c r="K10" s="26">
        <v>866.86060399999997</v>
      </c>
      <c r="L10" s="25">
        <v>0</v>
      </c>
      <c r="M10" s="25">
        <v>5101.6891500000002</v>
      </c>
      <c r="N10" s="29">
        <v>5101.6891500000002</v>
      </c>
      <c r="O10" s="28">
        <v>0</v>
      </c>
      <c r="P10" s="25">
        <v>844.78587300000004</v>
      </c>
      <c r="Q10" s="26">
        <v>844.78587300000004</v>
      </c>
      <c r="R10" s="25">
        <v>0</v>
      </c>
      <c r="S10" s="25">
        <v>4920.425483</v>
      </c>
      <c r="T10" s="29">
        <v>4920.425483</v>
      </c>
      <c r="U10" s="16">
        <f t="shared" si="4"/>
        <v>2.61305636203506</v>
      </c>
      <c r="V10" s="21">
        <f t="shared" si="5"/>
        <v>3.6839022890655215</v>
      </c>
    </row>
    <row r="11" spans="1:22" ht="15" x14ac:dyDescent="0.2">
      <c r="A11" s="23" t="s">
        <v>9</v>
      </c>
      <c r="B11" s="24" t="s">
        <v>25</v>
      </c>
      <c r="C11" s="24" t="s">
        <v>33</v>
      </c>
      <c r="D11" s="24" t="s">
        <v>44</v>
      </c>
      <c r="E11" s="33" t="s">
        <v>163</v>
      </c>
      <c r="F11" s="24" t="s">
        <v>88</v>
      </c>
      <c r="G11" s="24" t="s">
        <v>118</v>
      </c>
      <c r="H11" s="27" t="s">
        <v>118</v>
      </c>
      <c r="I11" s="28">
        <v>553.04102899999998</v>
      </c>
      <c r="J11" s="25">
        <v>35.781253</v>
      </c>
      <c r="K11" s="26">
        <v>588.82228199999997</v>
      </c>
      <c r="L11" s="25">
        <v>3933.2003329999998</v>
      </c>
      <c r="M11" s="25">
        <v>249.76373599999999</v>
      </c>
      <c r="N11" s="29">
        <v>4182.9640680000002</v>
      </c>
      <c r="O11" s="28">
        <v>502.76086500000002</v>
      </c>
      <c r="P11" s="25">
        <v>0</v>
      </c>
      <c r="Q11" s="26">
        <v>502.76086500000002</v>
      </c>
      <c r="R11" s="25">
        <v>502.76086500000002</v>
      </c>
      <c r="S11" s="25">
        <v>681.56279600000005</v>
      </c>
      <c r="T11" s="29">
        <v>1184.3236609999999</v>
      </c>
      <c r="U11" s="16">
        <f t="shared" si="4"/>
        <v>17.117763730476511</v>
      </c>
      <c r="V11" s="20" t="s">
        <v>18</v>
      </c>
    </row>
    <row r="12" spans="1:22" ht="15" x14ac:dyDescent="0.2">
      <c r="A12" s="23" t="s">
        <v>9</v>
      </c>
      <c r="B12" s="24" t="s">
        <v>25</v>
      </c>
      <c r="C12" s="24" t="s">
        <v>33</v>
      </c>
      <c r="D12" s="24" t="s">
        <v>44</v>
      </c>
      <c r="E12" s="24" t="s">
        <v>51</v>
      </c>
      <c r="F12" s="24" t="s">
        <v>36</v>
      </c>
      <c r="G12" s="24" t="s">
        <v>46</v>
      </c>
      <c r="H12" s="27" t="s">
        <v>52</v>
      </c>
      <c r="I12" s="28">
        <v>279.77201300000002</v>
      </c>
      <c r="J12" s="25">
        <v>7.95906</v>
      </c>
      <c r="K12" s="26">
        <v>287.73107299999998</v>
      </c>
      <c r="L12" s="25">
        <v>1839.4719580000001</v>
      </c>
      <c r="M12" s="25">
        <v>78.120790999999997</v>
      </c>
      <c r="N12" s="29">
        <v>1917.5927489999999</v>
      </c>
      <c r="O12" s="28">
        <v>272.808131</v>
      </c>
      <c r="P12" s="25">
        <v>6.5568860000000004</v>
      </c>
      <c r="Q12" s="26">
        <v>279.36501700000002</v>
      </c>
      <c r="R12" s="25">
        <v>1911.652403</v>
      </c>
      <c r="S12" s="25">
        <v>62.171534999999999</v>
      </c>
      <c r="T12" s="29">
        <v>1973.823938</v>
      </c>
      <c r="U12" s="16">
        <f t="shared" si="4"/>
        <v>2.9946684412529567</v>
      </c>
      <c r="V12" s="21">
        <f t="shared" si="5"/>
        <v>-2.8488452246139495</v>
      </c>
    </row>
    <row r="13" spans="1:22" ht="15" x14ac:dyDescent="0.2">
      <c r="A13" s="23" t="s">
        <v>9</v>
      </c>
      <c r="B13" s="24" t="s">
        <v>25</v>
      </c>
      <c r="C13" s="24" t="s">
        <v>33</v>
      </c>
      <c r="D13" s="24" t="s">
        <v>44</v>
      </c>
      <c r="E13" s="24" t="s">
        <v>45</v>
      </c>
      <c r="F13" s="24" t="s">
        <v>36</v>
      </c>
      <c r="G13" s="24" t="s">
        <v>46</v>
      </c>
      <c r="H13" s="27" t="s">
        <v>47</v>
      </c>
      <c r="I13" s="28">
        <v>206.834936</v>
      </c>
      <c r="J13" s="25">
        <v>0</v>
      </c>
      <c r="K13" s="26">
        <v>206.834936</v>
      </c>
      <c r="L13" s="25">
        <v>1266.2527669999999</v>
      </c>
      <c r="M13" s="25">
        <v>0</v>
      </c>
      <c r="N13" s="29">
        <v>1266.2527669999999</v>
      </c>
      <c r="O13" s="28">
        <v>226.35991300000001</v>
      </c>
      <c r="P13" s="25">
        <v>0</v>
      </c>
      <c r="Q13" s="26">
        <v>226.35991300000001</v>
      </c>
      <c r="R13" s="25">
        <v>1315.525198</v>
      </c>
      <c r="S13" s="25">
        <v>0</v>
      </c>
      <c r="T13" s="29">
        <v>1315.525198</v>
      </c>
      <c r="U13" s="16">
        <f t="shared" si="4"/>
        <v>-8.6256337269399843</v>
      </c>
      <c r="V13" s="21">
        <f t="shared" si="5"/>
        <v>-3.7454570292465128</v>
      </c>
    </row>
    <row r="14" spans="1:22" ht="15" x14ac:dyDescent="0.2">
      <c r="A14" s="23" t="s">
        <v>9</v>
      </c>
      <c r="B14" s="24" t="s">
        <v>165</v>
      </c>
      <c r="C14" s="24" t="s">
        <v>33</v>
      </c>
      <c r="D14" s="24" t="s">
        <v>44</v>
      </c>
      <c r="E14" s="24" t="s">
        <v>173</v>
      </c>
      <c r="F14" s="24" t="s">
        <v>48</v>
      </c>
      <c r="G14" s="24" t="s">
        <v>49</v>
      </c>
      <c r="H14" s="27" t="s">
        <v>50</v>
      </c>
      <c r="I14" s="28">
        <v>0</v>
      </c>
      <c r="J14" s="25">
        <v>0</v>
      </c>
      <c r="K14" s="26">
        <v>0</v>
      </c>
      <c r="L14" s="25">
        <v>0</v>
      </c>
      <c r="M14" s="25">
        <v>91.012467999999998</v>
      </c>
      <c r="N14" s="29">
        <v>91.012467999999998</v>
      </c>
      <c r="O14" s="28">
        <v>0</v>
      </c>
      <c r="P14" s="25">
        <v>44.361058999999997</v>
      </c>
      <c r="Q14" s="26">
        <v>44.361058999999997</v>
      </c>
      <c r="R14" s="25">
        <v>0</v>
      </c>
      <c r="S14" s="25">
        <v>44.361058999999997</v>
      </c>
      <c r="T14" s="29">
        <v>44.361058999999997</v>
      </c>
      <c r="U14" s="15" t="s">
        <v>18</v>
      </c>
      <c r="V14" s="20" t="s">
        <v>18</v>
      </c>
    </row>
    <row r="15" spans="1:22" ht="15" x14ac:dyDescent="0.2">
      <c r="A15" s="23" t="s">
        <v>9</v>
      </c>
      <c r="B15" s="24" t="s">
        <v>25</v>
      </c>
      <c r="C15" s="24" t="s">
        <v>33</v>
      </c>
      <c r="D15" s="24" t="s">
        <v>187</v>
      </c>
      <c r="E15" s="24" t="s">
        <v>188</v>
      </c>
      <c r="F15" s="24" t="s">
        <v>29</v>
      </c>
      <c r="G15" s="24" t="s">
        <v>189</v>
      </c>
      <c r="H15" s="27" t="s">
        <v>190</v>
      </c>
      <c r="I15" s="28">
        <v>0</v>
      </c>
      <c r="J15" s="25">
        <v>0</v>
      </c>
      <c r="K15" s="26">
        <v>0</v>
      </c>
      <c r="L15" s="25">
        <v>43.25</v>
      </c>
      <c r="M15" s="25">
        <v>8.2322120000000005</v>
      </c>
      <c r="N15" s="29">
        <v>51.482211999999997</v>
      </c>
      <c r="O15" s="28">
        <v>0</v>
      </c>
      <c r="P15" s="25">
        <v>0</v>
      </c>
      <c r="Q15" s="26">
        <v>0</v>
      </c>
      <c r="R15" s="25">
        <v>130.28112400000001</v>
      </c>
      <c r="S15" s="25">
        <v>28.482659999999999</v>
      </c>
      <c r="T15" s="29">
        <v>158.76378399999999</v>
      </c>
      <c r="U15" s="15" t="s">
        <v>18</v>
      </c>
      <c r="V15" s="21">
        <f t="shared" si="5"/>
        <v>-67.573075733695035</v>
      </c>
    </row>
    <row r="16" spans="1:22" ht="15" x14ac:dyDescent="0.2">
      <c r="A16" s="23" t="s">
        <v>9</v>
      </c>
      <c r="B16" s="24" t="s">
        <v>25</v>
      </c>
      <c r="C16" s="24" t="s">
        <v>33</v>
      </c>
      <c r="D16" s="24" t="s">
        <v>55</v>
      </c>
      <c r="E16" s="24" t="s">
        <v>56</v>
      </c>
      <c r="F16" s="24" t="s">
        <v>29</v>
      </c>
      <c r="G16" s="24" t="s">
        <v>57</v>
      </c>
      <c r="H16" s="27" t="s">
        <v>58</v>
      </c>
      <c r="I16" s="28">
        <v>480.73739999999998</v>
      </c>
      <c r="J16" s="25">
        <v>0</v>
      </c>
      <c r="K16" s="26">
        <v>480.73739999999998</v>
      </c>
      <c r="L16" s="25">
        <v>2212.6729999999998</v>
      </c>
      <c r="M16" s="25">
        <v>0</v>
      </c>
      <c r="N16" s="29">
        <v>2212.6729999999998</v>
      </c>
      <c r="O16" s="28">
        <v>184.3296</v>
      </c>
      <c r="P16" s="25">
        <v>0</v>
      </c>
      <c r="Q16" s="26">
        <v>184.3296</v>
      </c>
      <c r="R16" s="25">
        <v>1609.8217999999999</v>
      </c>
      <c r="S16" s="25">
        <v>0</v>
      </c>
      <c r="T16" s="29">
        <v>1609.8217999999999</v>
      </c>
      <c r="U16" s="15" t="s">
        <v>18</v>
      </c>
      <c r="V16" s="21">
        <f t="shared" si="5"/>
        <v>37.448318813920878</v>
      </c>
    </row>
    <row r="17" spans="1:22" ht="15" x14ac:dyDescent="0.2">
      <c r="A17" s="23" t="s">
        <v>9</v>
      </c>
      <c r="B17" s="24" t="s">
        <v>25</v>
      </c>
      <c r="C17" s="24" t="s">
        <v>33</v>
      </c>
      <c r="D17" s="24" t="s">
        <v>59</v>
      </c>
      <c r="E17" s="24" t="s">
        <v>60</v>
      </c>
      <c r="F17" s="24" t="s">
        <v>61</v>
      </c>
      <c r="G17" s="24" t="s">
        <v>62</v>
      </c>
      <c r="H17" s="27" t="s">
        <v>63</v>
      </c>
      <c r="I17" s="28">
        <v>0</v>
      </c>
      <c r="J17" s="25">
        <v>102.69714</v>
      </c>
      <c r="K17" s="26">
        <v>102.69714</v>
      </c>
      <c r="L17" s="25">
        <v>0</v>
      </c>
      <c r="M17" s="25">
        <v>599.97940000000006</v>
      </c>
      <c r="N17" s="29">
        <v>599.97940000000006</v>
      </c>
      <c r="O17" s="28">
        <v>0</v>
      </c>
      <c r="P17" s="25">
        <v>90.334999999999994</v>
      </c>
      <c r="Q17" s="26">
        <v>90.334999999999994</v>
      </c>
      <c r="R17" s="25">
        <v>0</v>
      </c>
      <c r="S17" s="25">
        <v>715.96353899999997</v>
      </c>
      <c r="T17" s="29">
        <v>715.96353899999997</v>
      </c>
      <c r="U17" s="16">
        <f t="shared" si="4"/>
        <v>13.684773343665269</v>
      </c>
      <c r="V17" s="21">
        <f t="shared" si="5"/>
        <v>-16.199727036658484</v>
      </c>
    </row>
    <row r="18" spans="1:22" ht="15" x14ac:dyDescent="0.2">
      <c r="A18" s="23" t="s">
        <v>9</v>
      </c>
      <c r="B18" s="24" t="s">
        <v>25</v>
      </c>
      <c r="C18" s="24" t="s">
        <v>33</v>
      </c>
      <c r="D18" s="24" t="s">
        <v>64</v>
      </c>
      <c r="E18" s="24" t="s">
        <v>183</v>
      </c>
      <c r="F18" s="24" t="s">
        <v>53</v>
      </c>
      <c r="G18" s="24" t="s">
        <v>54</v>
      </c>
      <c r="H18" s="27" t="s">
        <v>54</v>
      </c>
      <c r="I18" s="28">
        <v>172.41842800000001</v>
      </c>
      <c r="J18" s="25">
        <v>26.108912</v>
      </c>
      <c r="K18" s="26">
        <v>198.52734000000001</v>
      </c>
      <c r="L18" s="25">
        <v>1332.6431130000001</v>
      </c>
      <c r="M18" s="25">
        <v>210.953836</v>
      </c>
      <c r="N18" s="29">
        <v>1543.596949</v>
      </c>
      <c r="O18" s="28">
        <v>222.49</v>
      </c>
      <c r="P18" s="25">
        <v>26.781967999999999</v>
      </c>
      <c r="Q18" s="26">
        <v>249.27196799999999</v>
      </c>
      <c r="R18" s="25">
        <v>1315.7434410000001</v>
      </c>
      <c r="S18" s="25">
        <v>184.12010799999999</v>
      </c>
      <c r="T18" s="29">
        <v>1499.8635489999999</v>
      </c>
      <c r="U18" s="16">
        <f t="shared" si="4"/>
        <v>-20.357133779278371</v>
      </c>
      <c r="V18" s="21">
        <f t="shared" si="5"/>
        <v>2.9158252448469923</v>
      </c>
    </row>
    <row r="19" spans="1:22" ht="15" x14ac:dyDescent="0.2">
      <c r="A19" s="23" t="s">
        <v>9</v>
      </c>
      <c r="B19" s="24" t="s">
        <v>25</v>
      </c>
      <c r="C19" s="24" t="s">
        <v>33</v>
      </c>
      <c r="D19" s="24" t="s">
        <v>64</v>
      </c>
      <c r="E19" s="24" t="s">
        <v>66</v>
      </c>
      <c r="F19" s="24" t="s">
        <v>53</v>
      </c>
      <c r="G19" s="24" t="s">
        <v>54</v>
      </c>
      <c r="H19" s="27" t="s">
        <v>66</v>
      </c>
      <c r="I19" s="28">
        <v>73.085920000000002</v>
      </c>
      <c r="J19" s="25">
        <v>25.143270999999999</v>
      </c>
      <c r="K19" s="26">
        <v>98.229191</v>
      </c>
      <c r="L19" s="25">
        <v>475.66656499999999</v>
      </c>
      <c r="M19" s="25">
        <v>190.29590899999999</v>
      </c>
      <c r="N19" s="29">
        <v>665.96247400000004</v>
      </c>
      <c r="O19" s="28">
        <v>71.436447000000001</v>
      </c>
      <c r="P19" s="25">
        <v>21.975051000000001</v>
      </c>
      <c r="Q19" s="26">
        <v>93.411497999999995</v>
      </c>
      <c r="R19" s="25">
        <v>446.27966500000002</v>
      </c>
      <c r="S19" s="25">
        <v>154.44222400000001</v>
      </c>
      <c r="T19" s="29">
        <v>600.72188900000003</v>
      </c>
      <c r="U19" s="16">
        <f t="shared" si="4"/>
        <v>5.1574946373304176</v>
      </c>
      <c r="V19" s="21">
        <f t="shared" si="5"/>
        <v>10.860364204241613</v>
      </c>
    </row>
    <row r="20" spans="1:22" ht="15" x14ac:dyDescent="0.2">
      <c r="A20" s="23" t="s">
        <v>9</v>
      </c>
      <c r="B20" s="24" t="s">
        <v>25</v>
      </c>
      <c r="C20" s="24" t="s">
        <v>33</v>
      </c>
      <c r="D20" s="24" t="s">
        <v>64</v>
      </c>
      <c r="E20" s="24" t="s">
        <v>65</v>
      </c>
      <c r="F20" s="24" t="s">
        <v>53</v>
      </c>
      <c r="G20" s="24" t="s">
        <v>54</v>
      </c>
      <c r="H20" s="27" t="s">
        <v>54</v>
      </c>
      <c r="I20" s="28">
        <v>38.252105999999998</v>
      </c>
      <c r="J20" s="25">
        <v>17.094327</v>
      </c>
      <c r="K20" s="26">
        <v>55.346432999999998</v>
      </c>
      <c r="L20" s="25">
        <v>505.96862399999998</v>
      </c>
      <c r="M20" s="25">
        <v>110.912471</v>
      </c>
      <c r="N20" s="29">
        <v>616.88109499999996</v>
      </c>
      <c r="O20" s="28">
        <v>32.085183999999998</v>
      </c>
      <c r="P20" s="25">
        <v>9.7493940000000006</v>
      </c>
      <c r="Q20" s="26">
        <v>41.834578</v>
      </c>
      <c r="R20" s="25">
        <v>382.73765500000002</v>
      </c>
      <c r="S20" s="25">
        <v>71.361554999999996</v>
      </c>
      <c r="T20" s="29">
        <v>454.09921000000003</v>
      </c>
      <c r="U20" s="16">
        <f t="shared" si="4"/>
        <v>32.298294009324046</v>
      </c>
      <c r="V20" s="21">
        <f t="shared" si="5"/>
        <v>35.847207265566475</v>
      </c>
    </row>
    <row r="21" spans="1:22" ht="15" x14ac:dyDescent="0.2">
      <c r="A21" s="23" t="s">
        <v>9</v>
      </c>
      <c r="B21" s="24" t="s">
        <v>25</v>
      </c>
      <c r="C21" s="24" t="s">
        <v>33</v>
      </c>
      <c r="D21" s="24" t="s">
        <v>67</v>
      </c>
      <c r="E21" s="24" t="s">
        <v>68</v>
      </c>
      <c r="F21" s="24" t="s">
        <v>48</v>
      </c>
      <c r="G21" s="24" t="s">
        <v>48</v>
      </c>
      <c r="H21" s="27" t="s">
        <v>69</v>
      </c>
      <c r="I21" s="28">
        <v>891.716048</v>
      </c>
      <c r="J21" s="25">
        <v>82.538848000000002</v>
      </c>
      <c r="K21" s="26">
        <v>974.25489600000003</v>
      </c>
      <c r="L21" s="25">
        <v>5347.3075159999999</v>
      </c>
      <c r="M21" s="25">
        <v>498.37728600000003</v>
      </c>
      <c r="N21" s="29">
        <v>5845.6848019999998</v>
      </c>
      <c r="O21" s="28">
        <v>991.11401999999998</v>
      </c>
      <c r="P21" s="25">
        <v>76.062208999999996</v>
      </c>
      <c r="Q21" s="26">
        <v>1067.1762289999999</v>
      </c>
      <c r="R21" s="25">
        <v>5692.2418969999999</v>
      </c>
      <c r="S21" s="25">
        <v>478.86454800000001</v>
      </c>
      <c r="T21" s="29">
        <v>6171.1064450000003</v>
      </c>
      <c r="U21" s="16">
        <f t="shared" si="4"/>
        <v>-8.7072154040642396</v>
      </c>
      <c r="V21" s="21">
        <f t="shared" si="5"/>
        <v>-5.2733111298649877</v>
      </c>
    </row>
    <row r="22" spans="1:22" ht="15" x14ac:dyDescent="0.2">
      <c r="A22" s="23" t="s">
        <v>9</v>
      </c>
      <c r="B22" s="24" t="s">
        <v>25</v>
      </c>
      <c r="C22" s="24" t="s">
        <v>33</v>
      </c>
      <c r="D22" s="24" t="s">
        <v>70</v>
      </c>
      <c r="E22" s="33" t="s">
        <v>71</v>
      </c>
      <c r="F22" s="24" t="s">
        <v>88</v>
      </c>
      <c r="G22" s="24" t="s">
        <v>89</v>
      </c>
      <c r="H22" s="27" t="s">
        <v>120</v>
      </c>
      <c r="I22" s="28">
        <v>53.736015999999999</v>
      </c>
      <c r="J22" s="25">
        <v>0</v>
      </c>
      <c r="K22" s="26">
        <v>53.736015999999999</v>
      </c>
      <c r="L22" s="25">
        <v>1917.997703</v>
      </c>
      <c r="M22" s="25">
        <v>0</v>
      </c>
      <c r="N22" s="29">
        <v>1917.997703</v>
      </c>
      <c r="O22" s="28">
        <v>685.69530099999997</v>
      </c>
      <c r="P22" s="25">
        <v>0</v>
      </c>
      <c r="Q22" s="26">
        <v>685.69530099999997</v>
      </c>
      <c r="R22" s="25">
        <v>2890.6998610000001</v>
      </c>
      <c r="S22" s="25">
        <v>0</v>
      </c>
      <c r="T22" s="29">
        <v>2890.6998610000001</v>
      </c>
      <c r="U22" s="16">
        <f t="shared" si="4"/>
        <v>-92.163280698929555</v>
      </c>
      <c r="V22" s="21">
        <f t="shared" si="5"/>
        <v>-33.649365370762027</v>
      </c>
    </row>
    <row r="23" spans="1:22" ht="15" x14ac:dyDescent="0.2">
      <c r="A23" s="23" t="s">
        <v>9</v>
      </c>
      <c r="B23" s="24" t="s">
        <v>25</v>
      </c>
      <c r="C23" s="24" t="s">
        <v>33</v>
      </c>
      <c r="D23" s="24" t="s">
        <v>72</v>
      </c>
      <c r="E23" s="24" t="s">
        <v>73</v>
      </c>
      <c r="F23" s="24" t="s">
        <v>29</v>
      </c>
      <c r="G23" s="24" t="s">
        <v>74</v>
      </c>
      <c r="H23" s="27" t="s">
        <v>75</v>
      </c>
      <c r="I23" s="28">
        <v>0</v>
      </c>
      <c r="J23" s="25">
        <v>0</v>
      </c>
      <c r="K23" s="26">
        <v>0</v>
      </c>
      <c r="L23" s="25">
        <v>0</v>
      </c>
      <c r="M23" s="25">
        <v>0</v>
      </c>
      <c r="N23" s="29">
        <v>0</v>
      </c>
      <c r="O23" s="28">
        <v>104.7085</v>
      </c>
      <c r="P23" s="25">
        <v>16.656359999999999</v>
      </c>
      <c r="Q23" s="26">
        <v>121.36485999999999</v>
      </c>
      <c r="R23" s="25">
        <v>604.32525499999997</v>
      </c>
      <c r="S23" s="25">
        <v>60.437044</v>
      </c>
      <c r="T23" s="29">
        <v>664.76229899999998</v>
      </c>
      <c r="U23" s="15" t="s">
        <v>18</v>
      </c>
      <c r="V23" s="20" t="s">
        <v>18</v>
      </c>
    </row>
    <row r="24" spans="1:22" ht="15" x14ac:dyDescent="0.2">
      <c r="A24" s="23" t="s">
        <v>9</v>
      </c>
      <c r="B24" s="24" t="s">
        <v>25</v>
      </c>
      <c r="C24" s="24" t="s">
        <v>26</v>
      </c>
      <c r="D24" s="24" t="s">
        <v>174</v>
      </c>
      <c r="E24" s="24" t="s">
        <v>175</v>
      </c>
      <c r="F24" s="24" t="s">
        <v>61</v>
      </c>
      <c r="G24" s="24" t="s">
        <v>124</v>
      </c>
      <c r="H24" s="27" t="s">
        <v>124</v>
      </c>
      <c r="I24" s="28">
        <v>0</v>
      </c>
      <c r="J24" s="25">
        <v>0</v>
      </c>
      <c r="K24" s="26">
        <v>0</v>
      </c>
      <c r="L24" s="25">
        <v>0</v>
      </c>
      <c r="M24" s="25">
        <v>103.973517</v>
      </c>
      <c r="N24" s="29">
        <v>103.973517</v>
      </c>
      <c r="O24" s="28">
        <v>0</v>
      </c>
      <c r="P24" s="25">
        <v>48.606893999999997</v>
      </c>
      <c r="Q24" s="26">
        <v>48.606893999999997</v>
      </c>
      <c r="R24" s="25">
        <v>0</v>
      </c>
      <c r="S24" s="25">
        <v>48.606893999999997</v>
      </c>
      <c r="T24" s="29">
        <v>48.606893999999997</v>
      </c>
      <c r="U24" s="15" t="s">
        <v>18</v>
      </c>
      <c r="V24" s="20" t="s">
        <v>18</v>
      </c>
    </row>
    <row r="25" spans="1:22" ht="15" x14ac:dyDescent="0.2">
      <c r="A25" s="23" t="s">
        <v>9</v>
      </c>
      <c r="B25" s="24" t="s">
        <v>25</v>
      </c>
      <c r="C25" s="24" t="s">
        <v>33</v>
      </c>
      <c r="D25" s="24" t="s">
        <v>76</v>
      </c>
      <c r="E25" s="24" t="s">
        <v>184</v>
      </c>
      <c r="F25" s="24" t="s">
        <v>77</v>
      </c>
      <c r="G25" s="24" t="s">
        <v>78</v>
      </c>
      <c r="H25" s="27" t="s">
        <v>79</v>
      </c>
      <c r="I25" s="28">
        <v>946.28380000000004</v>
      </c>
      <c r="J25" s="25">
        <v>245.6352</v>
      </c>
      <c r="K25" s="26">
        <v>1191.9190000000001</v>
      </c>
      <c r="L25" s="25">
        <v>6993.7460000000001</v>
      </c>
      <c r="M25" s="25">
        <v>1511.963</v>
      </c>
      <c r="N25" s="29">
        <v>8505.7090000000007</v>
      </c>
      <c r="O25" s="28">
        <v>553.06780000000003</v>
      </c>
      <c r="P25" s="25">
        <v>145.15799999999999</v>
      </c>
      <c r="Q25" s="26">
        <v>698.22580000000005</v>
      </c>
      <c r="R25" s="25">
        <v>5021.9018999999998</v>
      </c>
      <c r="S25" s="25">
        <v>1024.7569000000001</v>
      </c>
      <c r="T25" s="29">
        <v>6046.6588000000002</v>
      </c>
      <c r="U25" s="16">
        <f t="shared" si="4"/>
        <v>70.70681146414239</v>
      </c>
      <c r="V25" s="21">
        <f t="shared" si="5"/>
        <v>40.667917296739155</v>
      </c>
    </row>
    <row r="26" spans="1:22" ht="15" x14ac:dyDescent="0.2">
      <c r="A26" s="23" t="s">
        <v>9</v>
      </c>
      <c r="B26" s="24" t="s">
        <v>25</v>
      </c>
      <c r="C26" s="24" t="s">
        <v>33</v>
      </c>
      <c r="D26" s="24" t="s">
        <v>76</v>
      </c>
      <c r="E26" s="24" t="s">
        <v>147</v>
      </c>
      <c r="F26" s="24" t="s">
        <v>48</v>
      </c>
      <c r="G26" s="24" t="s">
        <v>48</v>
      </c>
      <c r="H26" s="27" t="s">
        <v>80</v>
      </c>
      <c r="I26" s="28">
        <v>1088.8648599999999</v>
      </c>
      <c r="J26" s="25">
        <v>99.899240000000006</v>
      </c>
      <c r="K26" s="26">
        <v>1188.7641000000001</v>
      </c>
      <c r="L26" s="25">
        <v>6854.5033599999997</v>
      </c>
      <c r="M26" s="25">
        <v>555.23454000000004</v>
      </c>
      <c r="N26" s="29">
        <v>7409.7379000000001</v>
      </c>
      <c r="O26" s="28">
        <v>838.98360000000002</v>
      </c>
      <c r="P26" s="25">
        <v>77.069999999999993</v>
      </c>
      <c r="Q26" s="26">
        <v>916.05359999999996</v>
      </c>
      <c r="R26" s="25">
        <v>3991.1469999999999</v>
      </c>
      <c r="S26" s="25">
        <v>510.61270000000002</v>
      </c>
      <c r="T26" s="29">
        <v>4501.7596999999996</v>
      </c>
      <c r="U26" s="16">
        <f t="shared" si="4"/>
        <v>29.770146637707672</v>
      </c>
      <c r="V26" s="21">
        <f t="shared" si="5"/>
        <v>64.596477684048764</v>
      </c>
    </row>
    <row r="27" spans="1:22" ht="15" x14ac:dyDescent="0.2">
      <c r="A27" s="23" t="s">
        <v>9</v>
      </c>
      <c r="B27" s="24" t="s">
        <v>25</v>
      </c>
      <c r="C27" s="24" t="s">
        <v>33</v>
      </c>
      <c r="D27" s="24" t="s">
        <v>171</v>
      </c>
      <c r="E27" s="24" t="s">
        <v>134</v>
      </c>
      <c r="F27" s="24" t="s">
        <v>135</v>
      </c>
      <c r="G27" s="24" t="s">
        <v>136</v>
      </c>
      <c r="H27" s="27" t="s">
        <v>134</v>
      </c>
      <c r="I27" s="28">
        <v>141.107967</v>
      </c>
      <c r="J27" s="25">
        <v>46.497692999999998</v>
      </c>
      <c r="K27" s="26">
        <v>187.60566</v>
      </c>
      <c r="L27" s="25">
        <v>1057.58006</v>
      </c>
      <c r="M27" s="25">
        <v>259.28119900000002</v>
      </c>
      <c r="N27" s="29">
        <v>1316.861259</v>
      </c>
      <c r="O27" s="28">
        <v>152.19829799999999</v>
      </c>
      <c r="P27" s="25">
        <v>21.574280000000002</v>
      </c>
      <c r="Q27" s="26">
        <v>173.77257800000001</v>
      </c>
      <c r="R27" s="25">
        <v>1034.3633669999999</v>
      </c>
      <c r="S27" s="25">
        <v>127.89467</v>
      </c>
      <c r="T27" s="29">
        <v>1162.2580359999999</v>
      </c>
      <c r="U27" s="16">
        <f t="shared" si="4"/>
        <v>7.9604516197026243</v>
      </c>
      <c r="V27" s="21">
        <f t="shared" si="5"/>
        <v>13.301970664972028</v>
      </c>
    </row>
    <row r="28" spans="1:22" ht="15" x14ac:dyDescent="0.2">
      <c r="A28" s="23" t="s">
        <v>9</v>
      </c>
      <c r="B28" s="24" t="s">
        <v>25</v>
      </c>
      <c r="C28" s="24" t="s">
        <v>33</v>
      </c>
      <c r="D28" s="24" t="s">
        <v>171</v>
      </c>
      <c r="E28" s="33" t="s">
        <v>133</v>
      </c>
      <c r="F28" s="24" t="s">
        <v>48</v>
      </c>
      <c r="G28" s="24" t="s">
        <v>48</v>
      </c>
      <c r="H28" s="27" t="s">
        <v>115</v>
      </c>
      <c r="I28" s="28">
        <v>0</v>
      </c>
      <c r="J28" s="25">
        <v>0</v>
      </c>
      <c r="K28" s="26">
        <v>0</v>
      </c>
      <c r="L28" s="25">
        <v>0</v>
      </c>
      <c r="M28" s="25">
        <v>0</v>
      </c>
      <c r="N28" s="29">
        <v>0</v>
      </c>
      <c r="O28" s="28">
        <v>0</v>
      </c>
      <c r="P28" s="25">
        <v>0</v>
      </c>
      <c r="Q28" s="26">
        <v>0</v>
      </c>
      <c r="R28" s="25">
        <v>486.58337999999998</v>
      </c>
      <c r="S28" s="25">
        <v>71.418475999999998</v>
      </c>
      <c r="T28" s="29">
        <v>558.00185599999998</v>
      </c>
      <c r="U28" s="15" t="s">
        <v>18</v>
      </c>
      <c r="V28" s="20" t="s">
        <v>18</v>
      </c>
    </row>
    <row r="29" spans="1:22" ht="15" x14ac:dyDescent="0.2">
      <c r="A29" s="23" t="s">
        <v>9</v>
      </c>
      <c r="B29" s="24" t="s">
        <v>25</v>
      </c>
      <c r="C29" s="24" t="s">
        <v>33</v>
      </c>
      <c r="D29" s="24" t="s">
        <v>81</v>
      </c>
      <c r="E29" s="24" t="s">
        <v>185</v>
      </c>
      <c r="F29" s="24" t="s">
        <v>32</v>
      </c>
      <c r="G29" s="24" t="s">
        <v>82</v>
      </c>
      <c r="H29" s="27" t="s">
        <v>83</v>
      </c>
      <c r="I29" s="28">
        <v>906.28634</v>
      </c>
      <c r="J29" s="25">
        <v>32.67915</v>
      </c>
      <c r="K29" s="26">
        <v>938.96549000000005</v>
      </c>
      <c r="L29" s="25">
        <v>5819.98758</v>
      </c>
      <c r="M29" s="25">
        <v>239.72917000000001</v>
      </c>
      <c r="N29" s="29">
        <v>6059.7167499999996</v>
      </c>
      <c r="O29" s="28">
        <v>925.57470000000001</v>
      </c>
      <c r="P29" s="25">
        <v>25.58155</v>
      </c>
      <c r="Q29" s="26">
        <v>951.15625</v>
      </c>
      <c r="R29" s="25">
        <v>7487.0369499999997</v>
      </c>
      <c r="S29" s="25">
        <v>273.78208000000001</v>
      </c>
      <c r="T29" s="29">
        <v>7760.8190299999997</v>
      </c>
      <c r="U29" s="16">
        <f t="shared" si="4"/>
        <v>-1.2816779577487836</v>
      </c>
      <c r="V29" s="21">
        <f t="shared" si="5"/>
        <v>-21.919107679540883</v>
      </c>
    </row>
    <row r="30" spans="1:22" ht="15" x14ac:dyDescent="0.2">
      <c r="A30" s="23" t="s">
        <v>9</v>
      </c>
      <c r="B30" s="24" t="s">
        <v>25</v>
      </c>
      <c r="C30" s="24" t="s">
        <v>33</v>
      </c>
      <c r="D30" s="24" t="s">
        <v>159</v>
      </c>
      <c r="E30" s="33" t="s">
        <v>84</v>
      </c>
      <c r="F30" s="24" t="s">
        <v>53</v>
      </c>
      <c r="G30" s="24" t="s">
        <v>85</v>
      </c>
      <c r="H30" s="27" t="s">
        <v>86</v>
      </c>
      <c r="I30" s="28">
        <v>131.15105399999999</v>
      </c>
      <c r="J30" s="25">
        <v>21.476907000000001</v>
      </c>
      <c r="K30" s="26">
        <v>152.627961</v>
      </c>
      <c r="L30" s="25">
        <v>876.26246000000003</v>
      </c>
      <c r="M30" s="25">
        <v>174.43018900000001</v>
      </c>
      <c r="N30" s="29">
        <v>1050.6926490000001</v>
      </c>
      <c r="O30" s="28">
        <v>130.32748799999999</v>
      </c>
      <c r="P30" s="25">
        <v>21.65352</v>
      </c>
      <c r="Q30" s="26">
        <v>151.981008</v>
      </c>
      <c r="R30" s="25">
        <v>473.45561099999998</v>
      </c>
      <c r="S30" s="25">
        <v>114.118323</v>
      </c>
      <c r="T30" s="29">
        <v>587.57393400000001</v>
      </c>
      <c r="U30" s="16">
        <f t="shared" si="4"/>
        <v>0.42568016130015707</v>
      </c>
      <c r="V30" s="21">
        <f t="shared" si="5"/>
        <v>78.818798486727971</v>
      </c>
    </row>
    <row r="31" spans="1:22" ht="15" x14ac:dyDescent="0.2">
      <c r="A31" s="23" t="s">
        <v>9</v>
      </c>
      <c r="B31" s="24" t="s">
        <v>25</v>
      </c>
      <c r="C31" s="24" t="s">
        <v>33</v>
      </c>
      <c r="D31" s="24" t="s">
        <v>159</v>
      </c>
      <c r="E31" s="24" t="s">
        <v>151</v>
      </c>
      <c r="F31" s="24" t="s">
        <v>53</v>
      </c>
      <c r="G31" s="24" t="s">
        <v>85</v>
      </c>
      <c r="H31" s="27" t="s">
        <v>152</v>
      </c>
      <c r="I31" s="28">
        <v>15.030843000000001</v>
      </c>
      <c r="J31" s="25">
        <v>1.5950519999999999</v>
      </c>
      <c r="K31" s="26">
        <v>16.625895</v>
      </c>
      <c r="L31" s="25">
        <v>548.408907</v>
      </c>
      <c r="M31" s="25">
        <v>103.904667</v>
      </c>
      <c r="N31" s="29">
        <v>652.31357400000002</v>
      </c>
      <c r="O31" s="28">
        <v>69.978560000000002</v>
      </c>
      <c r="P31" s="25">
        <v>12.08334</v>
      </c>
      <c r="Q31" s="26">
        <v>82.061899999999994</v>
      </c>
      <c r="R31" s="25">
        <v>255.253986</v>
      </c>
      <c r="S31" s="25">
        <v>69.830065000000005</v>
      </c>
      <c r="T31" s="29">
        <v>325.08405099999999</v>
      </c>
      <c r="U31" s="16">
        <f t="shared" si="4"/>
        <v>-79.739812263669251</v>
      </c>
      <c r="V31" s="21">
        <f t="shared" si="5"/>
        <v>100.65997454916666</v>
      </c>
    </row>
    <row r="32" spans="1:22" ht="15" x14ac:dyDescent="0.2">
      <c r="A32" s="23" t="s">
        <v>9</v>
      </c>
      <c r="B32" s="24" t="s">
        <v>25</v>
      </c>
      <c r="C32" s="24" t="s">
        <v>33</v>
      </c>
      <c r="D32" s="24" t="s">
        <v>159</v>
      </c>
      <c r="E32" s="33" t="s">
        <v>148</v>
      </c>
      <c r="F32" s="24" t="s">
        <v>53</v>
      </c>
      <c r="G32" s="24" t="s">
        <v>149</v>
      </c>
      <c r="H32" s="27" t="s">
        <v>150</v>
      </c>
      <c r="I32" s="28">
        <v>0</v>
      </c>
      <c r="J32" s="25">
        <v>0</v>
      </c>
      <c r="K32" s="26">
        <v>0</v>
      </c>
      <c r="L32" s="25">
        <v>0</v>
      </c>
      <c r="M32" s="25">
        <v>0</v>
      </c>
      <c r="N32" s="29">
        <v>0</v>
      </c>
      <c r="O32" s="28">
        <v>8.8049280000000003</v>
      </c>
      <c r="P32" s="25">
        <v>0.76217999999999997</v>
      </c>
      <c r="Q32" s="26">
        <v>9.5671079999999993</v>
      </c>
      <c r="R32" s="25">
        <v>59.616698</v>
      </c>
      <c r="S32" s="25">
        <v>13.215052</v>
      </c>
      <c r="T32" s="29">
        <v>72.83175</v>
      </c>
      <c r="U32" s="15" t="s">
        <v>18</v>
      </c>
      <c r="V32" s="20" t="s">
        <v>18</v>
      </c>
    </row>
    <row r="33" spans="1:22" ht="15" x14ac:dyDescent="0.2">
      <c r="A33" s="23" t="s">
        <v>9</v>
      </c>
      <c r="B33" s="24" t="s">
        <v>25</v>
      </c>
      <c r="C33" s="24" t="s">
        <v>33</v>
      </c>
      <c r="D33" s="24" t="s">
        <v>91</v>
      </c>
      <c r="E33" s="24" t="s">
        <v>92</v>
      </c>
      <c r="F33" s="24" t="s">
        <v>88</v>
      </c>
      <c r="G33" s="24" t="s">
        <v>93</v>
      </c>
      <c r="H33" s="27" t="s">
        <v>94</v>
      </c>
      <c r="I33" s="28">
        <v>168.79750000000001</v>
      </c>
      <c r="J33" s="25">
        <v>15.644128</v>
      </c>
      <c r="K33" s="26">
        <v>184.44162800000001</v>
      </c>
      <c r="L33" s="25">
        <v>1354.2007209999999</v>
      </c>
      <c r="M33" s="25">
        <v>89.999380000000002</v>
      </c>
      <c r="N33" s="29">
        <v>1444.2001009999999</v>
      </c>
      <c r="O33" s="28">
        <v>95.810888000000006</v>
      </c>
      <c r="P33" s="25">
        <v>8.9321800000000007</v>
      </c>
      <c r="Q33" s="26">
        <v>104.74306799999999</v>
      </c>
      <c r="R33" s="25">
        <v>730.46033999999997</v>
      </c>
      <c r="S33" s="25">
        <v>68.520563999999993</v>
      </c>
      <c r="T33" s="29">
        <v>798.98090400000001</v>
      </c>
      <c r="U33" s="16">
        <f t="shared" si="4"/>
        <v>76.089579503246952</v>
      </c>
      <c r="V33" s="21">
        <f t="shared" si="5"/>
        <v>80.755271342505068</v>
      </c>
    </row>
    <row r="34" spans="1:22" ht="15" x14ac:dyDescent="0.2">
      <c r="A34" s="23" t="s">
        <v>9</v>
      </c>
      <c r="B34" s="24" t="s">
        <v>25</v>
      </c>
      <c r="C34" s="24" t="s">
        <v>33</v>
      </c>
      <c r="D34" s="24" t="s">
        <v>95</v>
      </c>
      <c r="E34" s="33" t="s">
        <v>101</v>
      </c>
      <c r="F34" s="24" t="s">
        <v>29</v>
      </c>
      <c r="G34" s="24" t="s">
        <v>97</v>
      </c>
      <c r="H34" s="27" t="s">
        <v>100</v>
      </c>
      <c r="I34" s="28">
        <v>516.66999999999996</v>
      </c>
      <c r="J34" s="25">
        <v>58.386200000000002</v>
      </c>
      <c r="K34" s="26">
        <v>575.05619999999999</v>
      </c>
      <c r="L34" s="25">
        <v>2522.1849999999999</v>
      </c>
      <c r="M34" s="25">
        <v>351.64490000000001</v>
      </c>
      <c r="N34" s="29">
        <v>2873.8299000000002</v>
      </c>
      <c r="O34" s="28">
        <v>457.86</v>
      </c>
      <c r="P34" s="25">
        <v>44.575400000000002</v>
      </c>
      <c r="Q34" s="26">
        <v>502.43540000000002</v>
      </c>
      <c r="R34" s="25">
        <v>2832.8780000000002</v>
      </c>
      <c r="S34" s="25">
        <v>361.2251</v>
      </c>
      <c r="T34" s="29">
        <v>3194.1030999999998</v>
      </c>
      <c r="U34" s="16">
        <f t="shared" si="4"/>
        <v>14.45375863245304</v>
      </c>
      <c r="V34" s="21">
        <f t="shared" si="5"/>
        <v>-10.027015095411285</v>
      </c>
    </row>
    <row r="35" spans="1:22" ht="15" x14ac:dyDescent="0.2">
      <c r="A35" s="23" t="s">
        <v>9</v>
      </c>
      <c r="B35" s="24" t="s">
        <v>25</v>
      </c>
      <c r="C35" s="24" t="s">
        <v>33</v>
      </c>
      <c r="D35" s="24" t="s">
        <v>95</v>
      </c>
      <c r="E35" s="33" t="s">
        <v>96</v>
      </c>
      <c r="F35" s="24" t="s">
        <v>29</v>
      </c>
      <c r="G35" s="24" t="s">
        <v>97</v>
      </c>
      <c r="H35" s="27" t="s">
        <v>98</v>
      </c>
      <c r="I35" s="28">
        <v>139.15</v>
      </c>
      <c r="J35" s="25">
        <v>45.707000000000001</v>
      </c>
      <c r="K35" s="26">
        <v>184.857</v>
      </c>
      <c r="L35" s="25">
        <v>1054.9349999999999</v>
      </c>
      <c r="M35" s="25">
        <v>313.34129999999999</v>
      </c>
      <c r="N35" s="29">
        <v>1368.2763</v>
      </c>
      <c r="O35" s="28">
        <v>75.135999999999996</v>
      </c>
      <c r="P35" s="25">
        <v>33.397500000000001</v>
      </c>
      <c r="Q35" s="26">
        <v>108.5335</v>
      </c>
      <c r="R35" s="25">
        <v>738.27599999999995</v>
      </c>
      <c r="S35" s="25">
        <v>265.51639999999998</v>
      </c>
      <c r="T35" s="29">
        <v>1003.7924</v>
      </c>
      <c r="U35" s="16">
        <f t="shared" si="4"/>
        <v>70.322527145996389</v>
      </c>
      <c r="V35" s="21">
        <f t="shared" si="5"/>
        <v>36.310685356852666</v>
      </c>
    </row>
    <row r="36" spans="1:22" ht="15" x14ac:dyDescent="0.2">
      <c r="A36" s="23" t="s">
        <v>9</v>
      </c>
      <c r="B36" s="24" t="s">
        <v>25</v>
      </c>
      <c r="C36" s="24" t="s">
        <v>33</v>
      </c>
      <c r="D36" s="24" t="s">
        <v>95</v>
      </c>
      <c r="E36" s="33" t="s">
        <v>99</v>
      </c>
      <c r="F36" s="24" t="s">
        <v>29</v>
      </c>
      <c r="G36" s="24" t="s">
        <v>97</v>
      </c>
      <c r="H36" s="27" t="s">
        <v>100</v>
      </c>
      <c r="I36" s="28">
        <v>98.614999999999995</v>
      </c>
      <c r="J36" s="25">
        <v>11.0542</v>
      </c>
      <c r="K36" s="26">
        <v>109.6692</v>
      </c>
      <c r="L36" s="25">
        <v>883.98</v>
      </c>
      <c r="M36" s="25">
        <v>124.42059999999999</v>
      </c>
      <c r="N36" s="29">
        <v>1008.4006000000001</v>
      </c>
      <c r="O36" s="28">
        <v>187.25299999999999</v>
      </c>
      <c r="P36" s="25">
        <v>18.261199999999999</v>
      </c>
      <c r="Q36" s="26">
        <v>205.51419999999999</v>
      </c>
      <c r="R36" s="25">
        <v>737.04399999999998</v>
      </c>
      <c r="S36" s="25">
        <v>90.507800000000003</v>
      </c>
      <c r="T36" s="29">
        <v>827.55179999999996</v>
      </c>
      <c r="U36" s="16">
        <f t="shared" si="4"/>
        <v>-46.636680093151703</v>
      </c>
      <c r="V36" s="21">
        <f t="shared" si="5"/>
        <v>21.853471891427233</v>
      </c>
    </row>
    <row r="37" spans="1:22" ht="15" x14ac:dyDescent="0.2">
      <c r="A37" s="23" t="s">
        <v>9</v>
      </c>
      <c r="B37" s="24" t="s">
        <v>25</v>
      </c>
      <c r="C37" s="24" t="s">
        <v>33</v>
      </c>
      <c r="D37" s="24" t="s">
        <v>102</v>
      </c>
      <c r="E37" s="33" t="s">
        <v>103</v>
      </c>
      <c r="F37" s="24" t="s">
        <v>104</v>
      </c>
      <c r="G37" s="24" t="s">
        <v>105</v>
      </c>
      <c r="H37" s="27" t="s">
        <v>106</v>
      </c>
      <c r="I37" s="28">
        <v>116.29879200000001</v>
      </c>
      <c r="J37" s="25">
        <v>17.697357</v>
      </c>
      <c r="K37" s="26">
        <v>133.996149</v>
      </c>
      <c r="L37" s="25">
        <v>808.52331500000003</v>
      </c>
      <c r="M37" s="25">
        <v>86.019608000000005</v>
      </c>
      <c r="N37" s="29">
        <v>894.54292299999997</v>
      </c>
      <c r="O37" s="28">
        <v>103.8582</v>
      </c>
      <c r="P37" s="25">
        <v>18.239000000000001</v>
      </c>
      <c r="Q37" s="26">
        <v>122.0972</v>
      </c>
      <c r="R37" s="25">
        <v>884.05746099999999</v>
      </c>
      <c r="S37" s="25">
        <v>101.65872899999999</v>
      </c>
      <c r="T37" s="29">
        <v>985.71618999999998</v>
      </c>
      <c r="U37" s="16">
        <f t="shared" si="4"/>
        <v>9.7454724596468978</v>
      </c>
      <c r="V37" s="21">
        <f t="shared" si="5"/>
        <v>-9.2494440007118044</v>
      </c>
    </row>
    <row r="38" spans="1:22" ht="15" x14ac:dyDescent="0.2">
      <c r="A38" s="23" t="s">
        <v>9</v>
      </c>
      <c r="B38" s="24" t="s">
        <v>25</v>
      </c>
      <c r="C38" s="24" t="s">
        <v>33</v>
      </c>
      <c r="D38" s="24" t="s">
        <v>102</v>
      </c>
      <c r="E38" s="24" t="s">
        <v>205</v>
      </c>
      <c r="F38" s="24" t="s">
        <v>104</v>
      </c>
      <c r="G38" s="24" t="s">
        <v>105</v>
      </c>
      <c r="H38" s="27" t="s">
        <v>206</v>
      </c>
      <c r="I38" s="28">
        <v>0</v>
      </c>
      <c r="J38" s="25">
        <v>0</v>
      </c>
      <c r="K38" s="26">
        <v>0</v>
      </c>
      <c r="L38" s="25">
        <v>0</v>
      </c>
      <c r="M38" s="25">
        <v>0</v>
      </c>
      <c r="N38" s="29">
        <v>0</v>
      </c>
      <c r="O38" s="28">
        <v>0</v>
      </c>
      <c r="P38" s="25">
        <v>0</v>
      </c>
      <c r="Q38" s="26">
        <v>0</v>
      </c>
      <c r="R38" s="25">
        <v>0</v>
      </c>
      <c r="S38" s="25">
        <v>20.603505999999999</v>
      </c>
      <c r="T38" s="29">
        <v>20.603505999999999</v>
      </c>
      <c r="U38" s="15" t="s">
        <v>18</v>
      </c>
      <c r="V38" s="20" t="s">
        <v>18</v>
      </c>
    </row>
    <row r="39" spans="1:22" ht="15" x14ac:dyDescent="0.2">
      <c r="A39" s="23" t="s">
        <v>9</v>
      </c>
      <c r="B39" s="24" t="s">
        <v>25</v>
      </c>
      <c r="C39" s="24" t="s">
        <v>26</v>
      </c>
      <c r="D39" s="24" t="s">
        <v>176</v>
      </c>
      <c r="E39" s="24" t="s">
        <v>177</v>
      </c>
      <c r="F39" s="24" t="s">
        <v>29</v>
      </c>
      <c r="G39" s="24" t="s">
        <v>178</v>
      </c>
      <c r="H39" s="27" t="s">
        <v>179</v>
      </c>
      <c r="I39" s="28">
        <v>2.331</v>
      </c>
      <c r="J39" s="25">
        <v>0.34587000000000001</v>
      </c>
      <c r="K39" s="26">
        <v>2.6768700000000001</v>
      </c>
      <c r="L39" s="25">
        <v>40.950000000000003</v>
      </c>
      <c r="M39" s="25">
        <v>4.7012700000000001</v>
      </c>
      <c r="N39" s="29">
        <v>45.651269999999997</v>
      </c>
      <c r="O39" s="28">
        <v>6.3</v>
      </c>
      <c r="P39" s="25">
        <v>0.69299999999999995</v>
      </c>
      <c r="Q39" s="26">
        <v>6.9930000000000003</v>
      </c>
      <c r="R39" s="25">
        <v>44.1</v>
      </c>
      <c r="S39" s="25">
        <v>4.7880000000000003</v>
      </c>
      <c r="T39" s="29">
        <v>48.887999999999998</v>
      </c>
      <c r="U39" s="16">
        <f t="shared" si="4"/>
        <v>-61.72072072072072</v>
      </c>
      <c r="V39" s="21">
        <f t="shared" si="5"/>
        <v>-6.6207044673539546</v>
      </c>
    </row>
    <row r="40" spans="1:22" ht="15" x14ac:dyDescent="0.2">
      <c r="A40" s="23" t="s">
        <v>9</v>
      </c>
      <c r="B40" s="24" t="s">
        <v>25</v>
      </c>
      <c r="C40" s="24" t="s">
        <v>33</v>
      </c>
      <c r="D40" s="24" t="s">
        <v>191</v>
      </c>
      <c r="E40" s="24" t="s">
        <v>107</v>
      </c>
      <c r="F40" s="24" t="s">
        <v>36</v>
      </c>
      <c r="G40" s="24" t="s">
        <v>37</v>
      </c>
      <c r="H40" s="27" t="s">
        <v>37</v>
      </c>
      <c r="I40" s="28">
        <v>87.488347000000005</v>
      </c>
      <c r="J40" s="25">
        <v>0.86795599999999995</v>
      </c>
      <c r="K40" s="26">
        <v>88.356302999999997</v>
      </c>
      <c r="L40" s="25">
        <v>696.78321700000004</v>
      </c>
      <c r="M40" s="25">
        <v>8.2261500000000005</v>
      </c>
      <c r="N40" s="29">
        <v>705.009367</v>
      </c>
      <c r="O40" s="28">
        <v>144.45639</v>
      </c>
      <c r="P40" s="25">
        <v>0</v>
      </c>
      <c r="Q40" s="26">
        <v>144.45639</v>
      </c>
      <c r="R40" s="25">
        <v>688.50804200000005</v>
      </c>
      <c r="S40" s="25">
        <v>0</v>
      </c>
      <c r="T40" s="29">
        <v>688.50804200000005</v>
      </c>
      <c r="U40" s="16">
        <f t="shared" si="4"/>
        <v>-38.835310089086406</v>
      </c>
      <c r="V40" s="21">
        <f t="shared" si="5"/>
        <v>2.3966786142492147</v>
      </c>
    </row>
    <row r="41" spans="1:22" ht="15" x14ac:dyDescent="0.2">
      <c r="A41" s="23" t="s">
        <v>9</v>
      </c>
      <c r="B41" s="24" t="s">
        <v>25</v>
      </c>
      <c r="C41" s="24" t="s">
        <v>26</v>
      </c>
      <c r="D41" s="24" t="s">
        <v>108</v>
      </c>
      <c r="E41" s="33" t="s">
        <v>109</v>
      </c>
      <c r="F41" s="24" t="s">
        <v>29</v>
      </c>
      <c r="G41" s="24" t="s">
        <v>74</v>
      </c>
      <c r="H41" s="27" t="s">
        <v>110</v>
      </c>
      <c r="I41" s="28">
        <v>492.07489800000002</v>
      </c>
      <c r="J41" s="25">
        <v>23.404225</v>
      </c>
      <c r="K41" s="26">
        <v>515.47912299999996</v>
      </c>
      <c r="L41" s="25">
        <v>2019.330238</v>
      </c>
      <c r="M41" s="25">
        <v>61.202334999999998</v>
      </c>
      <c r="N41" s="29">
        <v>2080.5325739999998</v>
      </c>
      <c r="O41" s="28">
        <v>0</v>
      </c>
      <c r="P41" s="25">
        <v>0</v>
      </c>
      <c r="Q41" s="26">
        <v>0</v>
      </c>
      <c r="R41" s="25">
        <v>1285.558239</v>
      </c>
      <c r="S41" s="25">
        <v>32.078769000000001</v>
      </c>
      <c r="T41" s="29">
        <v>1317.6370079999999</v>
      </c>
      <c r="U41" s="15" t="s">
        <v>18</v>
      </c>
      <c r="V41" s="21">
        <f t="shared" si="5"/>
        <v>57.89876584887179</v>
      </c>
    </row>
    <row r="42" spans="1:22" ht="15" x14ac:dyDescent="0.2">
      <c r="A42" s="23" t="s">
        <v>9</v>
      </c>
      <c r="B42" s="24" t="s">
        <v>25</v>
      </c>
      <c r="C42" s="24" t="s">
        <v>33</v>
      </c>
      <c r="D42" s="24" t="s">
        <v>218</v>
      </c>
      <c r="E42" s="33" t="s">
        <v>219</v>
      </c>
      <c r="F42" s="24" t="s">
        <v>29</v>
      </c>
      <c r="G42" s="24" t="s">
        <v>220</v>
      </c>
      <c r="H42" s="27" t="s">
        <v>221</v>
      </c>
      <c r="I42" s="28">
        <v>0</v>
      </c>
      <c r="J42" s="25">
        <v>0</v>
      </c>
      <c r="K42" s="26">
        <v>0</v>
      </c>
      <c r="L42" s="25">
        <v>0</v>
      </c>
      <c r="M42" s="25">
        <v>0</v>
      </c>
      <c r="N42" s="29">
        <v>0</v>
      </c>
      <c r="O42" s="28">
        <v>0</v>
      </c>
      <c r="P42" s="25">
        <v>0.3</v>
      </c>
      <c r="Q42" s="26">
        <v>0.3</v>
      </c>
      <c r="R42" s="25">
        <v>0</v>
      </c>
      <c r="S42" s="25">
        <v>0.3</v>
      </c>
      <c r="T42" s="29">
        <v>0.3</v>
      </c>
      <c r="U42" s="15" t="s">
        <v>18</v>
      </c>
      <c r="V42" s="20" t="s">
        <v>18</v>
      </c>
    </row>
    <row r="43" spans="1:22" ht="15" x14ac:dyDescent="0.2">
      <c r="A43" s="23" t="s">
        <v>9</v>
      </c>
      <c r="B43" s="24" t="s">
        <v>25</v>
      </c>
      <c r="C43" s="24" t="s">
        <v>33</v>
      </c>
      <c r="D43" s="24" t="s">
        <v>111</v>
      </c>
      <c r="E43" s="24" t="s">
        <v>112</v>
      </c>
      <c r="F43" s="24" t="s">
        <v>48</v>
      </c>
      <c r="G43" s="24" t="s">
        <v>48</v>
      </c>
      <c r="H43" s="27" t="s">
        <v>113</v>
      </c>
      <c r="I43" s="28">
        <v>1119.2461800000001</v>
      </c>
      <c r="J43" s="25">
        <v>57.577919999999999</v>
      </c>
      <c r="K43" s="26">
        <v>1176.8240989999999</v>
      </c>
      <c r="L43" s="25">
        <v>4900.5066340000003</v>
      </c>
      <c r="M43" s="25">
        <v>350.90071499999999</v>
      </c>
      <c r="N43" s="29">
        <v>5251.4073500000004</v>
      </c>
      <c r="O43" s="28">
        <v>1749.184164</v>
      </c>
      <c r="P43" s="25">
        <v>419.302324</v>
      </c>
      <c r="Q43" s="26">
        <v>2168.486488</v>
      </c>
      <c r="R43" s="25">
        <v>12681.350489</v>
      </c>
      <c r="S43" s="25">
        <v>1969.229227</v>
      </c>
      <c r="T43" s="29">
        <v>14650.579717000001</v>
      </c>
      <c r="U43" s="16">
        <f t="shared" si="4"/>
        <v>-45.730623385835003</v>
      </c>
      <c r="V43" s="21">
        <f t="shared" si="5"/>
        <v>-64.155634442871516</v>
      </c>
    </row>
    <row r="44" spans="1:22" ht="15" x14ac:dyDescent="0.2">
      <c r="A44" s="23" t="s">
        <v>9</v>
      </c>
      <c r="B44" s="24" t="s">
        <v>25</v>
      </c>
      <c r="C44" s="24" t="s">
        <v>33</v>
      </c>
      <c r="D44" s="24" t="s">
        <v>114</v>
      </c>
      <c r="E44" s="24" t="s">
        <v>116</v>
      </c>
      <c r="F44" s="24" t="s">
        <v>48</v>
      </c>
      <c r="G44" s="24" t="s">
        <v>48</v>
      </c>
      <c r="H44" s="27" t="s">
        <v>115</v>
      </c>
      <c r="I44" s="28">
        <v>2099.2519219999999</v>
      </c>
      <c r="J44" s="25">
        <v>141.58192700000001</v>
      </c>
      <c r="K44" s="26">
        <v>2240.8338490000001</v>
      </c>
      <c r="L44" s="25">
        <v>15383.178894000001</v>
      </c>
      <c r="M44" s="25">
        <v>981.71530700000005</v>
      </c>
      <c r="N44" s="29">
        <v>16364.894200000001</v>
      </c>
      <c r="O44" s="28">
        <v>2149.2106739999999</v>
      </c>
      <c r="P44" s="25">
        <v>121.24567</v>
      </c>
      <c r="Q44" s="26">
        <v>2270.4563440000002</v>
      </c>
      <c r="R44" s="25">
        <v>12887.472659999999</v>
      </c>
      <c r="S44" s="25">
        <v>782.76378099999999</v>
      </c>
      <c r="T44" s="29">
        <v>13670.236440999999</v>
      </c>
      <c r="U44" s="16">
        <f t="shared" si="4"/>
        <v>-1.3046934409587596</v>
      </c>
      <c r="V44" s="21">
        <f t="shared" si="5"/>
        <v>19.711859195925395</v>
      </c>
    </row>
    <row r="45" spans="1:22" ht="15" x14ac:dyDescent="0.2">
      <c r="A45" s="23" t="s">
        <v>9</v>
      </c>
      <c r="B45" s="24" t="s">
        <v>25</v>
      </c>
      <c r="C45" s="24" t="s">
        <v>33</v>
      </c>
      <c r="D45" s="24" t="s">
        <v>117</v>
      </c>
      <c r="E45" s="24" t="s">
        <v>119</v>
      </c>
      <c r="F45" s="24" t="s">
        <v>88</v>
      </c>
      <c r="G45" s="24" t="s">
        <v>89</v>
      </c>
      <c r="H45" s="27" t="s">
        <v>120</v>
      </c>
      <c r="I45" s="28">
        <v>0</v>
      </c>
      <c r="J45" s="25">
        <v>828.5806</v>
      </c>
      <c r="K45" s="26">
        <v>828.5806</v>
      </c>
      <c r="L45" s="25">
        <v>0</v>
      </c>
      <c r="M45" s="25">
        <v>5507.5634</v>
      </c>
      <c r="N45" s="29">
        <v>5507.5634</v>
      </c>
      <c r="O45" s="28">
        <v>420.30799999999999</v>
      </c>
      <c r="P45" s="25">
        <v>228.7131</v>
      </c>
      <c r="Q45" s="26">
        <v>649.02110000000005</v>
      </c>
      <c r="R45" s="25">
        <v>4564.5811000000003</v>
      </c>
      <c r="S45" s="25">
        <v>498.19650000000001</v>
      </c>
      <c r="T45" s="29">
        <v>5062.7776000000003</v>
      </c>
      <c r="U45" s="16">
        <f t="shared" si="4"/>
        <v>27.666203764407648</v>
      </c>
      <c r="V45" s="21">
        <f t="shared" si="5"/>
        <v>8.7854106014848341</v>
      </c>
    </row>
    <row r="46" spans="1:22" ht="15" x14ac:dyDescent="0.2">
      <c r="A46" s="23" t="s">
        <v>9</v>
      </c>
      <c r="B46" s="24" t="s">
        <v>25</v>
      </c>
      <c r="C46" s="24" t="s">
        <v>33</v>
      </c>
      <c r="D46" s="24" t="s">
        <v>117</v>
      </c>
      <c r="E46" s="24" t="s">
        <v>186</v>
      </c>
      <c r="F46" s="24" t="s">
        <v>88</v>
      </c>
      <c r="G46" s="24" t="s">
        <v>118</v>
      </c>
      <c r="H46" s="27" t="s">
        <v>118</v>
      </c>
      <c r="I46" s="28">
        <v>165.87</v>
      </c>
      <c r="J46" s="25">
        <v>77.4572</v>
      </c>
      <c r="K46" s="26">
        <v>243.3272</v>
      </c>
      <c r="L46" s="25">
        <v>1283.5578</v>
      </c>
      <c r="M46" s="25">
        <v>582.91650000000004</v>
      </c>
      <c r="N46" s="29">
        <v>1866.4743000000001</v>
      </c>
      <c r="O46" s="28">
        <v>241.2602</v>
      </c>
      <c r="P46" s="25">
        <v>85.547700000000006</v>
      </c>
      <c r="Q46" s="26">
        <v>326.80790000000002</v>
      </c>
      <c r="R46" s="25">
        <v>1695.3816999999999</v>
      </c>
      <c r="S46" s="25">
        <v>425.37772000000001</v>
      </c>
      <c r="T46" s="29">
        <v>2120.7594199999999</v>
      </c>
      <c r="U46" s="16">
        <f t="shared" si="4"/>
        <v>-25.544272338581784</v>
      </c>
      <c r="V46" s="21">
        <f t="shared" si="5"/>
        <v>-11.990286008018758</v>
      </c>
    </row>
    <row r="47" spans="1:22" ht="15" x14ac:dyDescent="0.2">
      <c r="A47" s="23" t="s">
        <v>9</v>
      </c>
      <c r="B47" s="24" t="s">
        <v>25</v>
      </c>
      <c r="C47" s="24" t="s">
        <v>33</v>
      </c>
      <c r="D47" s="24" t="s">
        <v>117</v>
      </c>
      <c r="E47" s="24" t="s">
        <v>121</v>
      </c>
      <c r="F47" s="24" t="s">
        <v>88</v>
      </c>
      <c r="G47" s="24" t="s">
        <v>89</v>
      </c>
      <c r="H47" s="27" t="s">
        <v>120</v>
      </c>
      <c r="I47" s="28">
        <v>0</v>
      </c>
      <c r="J47" s="25">
        <v>30.696000000000002</v>
      </c>
      <c r="K47" s="26">
        <v>30.696000000000002</v>
      </c>
      <c r="L47" s="25">
        <v>0</v>
      </c>
      <c r="M47" s="25">
        <v>191.54179999999999</v>
      </c>
      <c r="N47" s="29">
        <v>191.54179999999999</v>
      </c>
      <c r="O47" s="28">
        <v>6.6639999999999997</v>
      </c>
      <c r="P47" s="25">
        <v>3.6015000000000001</v>
      </c>
      <c r="Q47" s="26">
        <v>10.265499999999999</v>
      </c>
      <c r="R47" s="25">
        <v>111.907</v>
      </c>
      <c r="S47" s="25">
        <v>10.4443</v>
      </c>
      <c r="T47" s="29">
        <v>122.35129999999999</v>
      </c>
      <c r="U47" s="15" t="s">
        <v>18</v>
      </c>
      <c r="V47" s="21">
        <f t="shared" si="5"/>
        <v>56.550686425072726</v>
      </c>
    </row>
    <row r="48" spans="1:22" ht="15" x14ac:dyDescent="0.2">
      <c r="A48" s="23" t="s">
        <v>9</v>
      </c>
      <c r="B48" s="24" t="s">
        <v>25</v>
      </c>
      <c r="C48" s="24" t="s">
        <v>33</v>
      </c>
      <c r="D48" s="24" t="s">
        <v>166</v>
      </c>
      <c r="E48" s="24" t="s">
        <v>167</v>
      </c>
      <c r="F48" s="24" t="s">
        <v>29</v>
      </c>
      <c r="G48" s="24" t="s">
        <v>97</v>
      </c>
      <c r="H48" s="27" t="s">
        <v>141</v>
      </c>
      <c r="I48" s="28">
        <v>130.59346199999999</v>
      </c>
      <c r="J48" s="25">
        <v>36.686501999999997</v>
      </c>
      <c r="K48" s="26">
        <v>167.27996400000001</v>
      </c>
      <c r="L48" s="25">
        <v>1054.1336779999999</v>
      </c>
      <c r="M48" s="25">
        <v>284.31951900000001</v>
      </c>
      <c r="N48" s="29">
        <v>1338.453197</v>
      </c>
      <c r="O48" s="28">
        <v>160.70174399999999</v>
      </c>
      <c r="P48" s="25">
        <v>157.79588200000001</v>
      </c>
      <c r="Q48" s="26">
        <v>318.49762600000003</v>
      </c>
      <c r="R48" s="25">
        <v>160.70174399999999</v>
      </c>
      <c r="S48" s="25">
        <v>157.79588200000001</v>
      </c>
      <c r="T48" s="29">
        <v>318.49762600000003</v>
      </c>
      <c r="U48" s="16">
        <f t="shared" si="4"/>
        <v>-47.478426730879306</v>
      </c>
      <c r="V48" s="20" t="s">
        <v>18</v>
      </c>
    </row>
    <row r="49" spans="1:22" ht="15" x14ac:dyDescent="0.2">
      <c r="A49" s="23" t="s">
        <v>9</v>
      </c>
      <c r="B49" s="24" t="s">
        <v>25</v>
      </c>
      <c r="C49" s="24" t="s">
        <v>33</v>
      </c>
      <c r="D49" s="24" t="s">
        <v>122</v>
      </c>
      <c r="E49" s="33" t="s">
        <v>123</v>
      </c>
      <c r="F49" s="24" t="s">
        <v>61</v>
      </c>
      <c r="G49" s="24" t="s">
        <v>124</v>
      </c>
      <c r="H49" s="27" t="s">
        <v>124</v>
      </c>
      <c r="I49" s="28">
        <v>726.43407500000001</v>
      </c>
      <c r="J49" s="25">
        <v>4.5195949999999998</v>
      </c>
      <c r="K49" s="26">
        <v>730.95366999999999</v>
      </c>
      <c r="L49" s="25">
        <v>4935.9099560000004</v>
      </c>
      <c r="M49" s="25">
        <v>31.384397</v>
      </c>
      <c r="N49" s="29">
        <v>4967.2943530000002</v>
      </c>
      <c r="O49" s="28">
        <v>608.95900099999994</v>
      </c>
      <c r="P49" s="25">
        <v>4.2788659999999998</v>
      </c>
      <c r="Q49" s="26">
        <v>613.23786700000005</v>
      </c>
      <c r="R49" s="25">
        <v>4463.9838810000001</v>
      </c>
      <c r="S49" s="25">
        <v>43.782152000000004</v>
      </c>
      <c r="T49" s="29">
        <v>4507.7660329999999</v>
      </c>
      <c r="U49" s="16">
        <f t="shared" si="4"/>
        <v>19.195781822129376</v>
      </c>
      <c r="V49" s="21">
        <f t="shared" si="5"/>
        <v>10.194147536405662</v>
      </c>
    </row>
    <row r="50" spans="1:22" ht="15" x14ac:dyDescent="0.2">
      <c r="A50" s="23" t="s">
        <v>9</v>
      </c>
      <c r="B50" s="24" t="s">
        <v>25</v>
      </c>
      <c r="C50" s="24" t="s">
        <v>33</v>
      </c>
      <c r="D50" s="24" t="s">
        <v>125</v>
      </c>
      <c r="E50" s="24" t="s">
        <v>126</v>
      </c>
      <c r="F50" s="24" t="s">
        <v>88</v>
      </c>
      <c r="G50" s="24" t="s">
        <v>127</v>
      </c>
      <c r="H50" s="27" t="s">
        <v>127</v>
      </c>
      <c r="I50" s="28">
        <v>260.342195</v>
      </c>
      <c r="J50" s="25">
        <v>78.739418999999998</v>
      </c>
      <c r="K50" s="26">
        <v>339.081614</v>
      </c>
      <c r="L50" s="25">
        <v>1591.323083</v>
      </c>
      <c r="M50" s="25">
        <v>399.06709699999999</v>
      </c>
      <c r="N50" s="29">
        <v>1990.3901800000001</v>
      </c>
      <c r="O50" s="28">
        <v>179.09556699999999</v>
      </c>
      <c r="P50" s="25">
        <v>56.318382</v>
      </c>
      <c r="Q50" s="26">
        <v>235.41395</v>
      </c>
      <c r="R50" s="25">
        <v>1545.2163459999999</v>
      </c>
      <c r="S50" s="25">
        <v>387.37760300000002</v>
      </c>
      <c r="T50" s="29">
        <v>1932.5939490000001</v>
      </c>
      <c r="U50" s="16">
        <f t="shared" si="4"/>
        <v>44.036330047560909</v>
      </c>
      <c r="V50" s="21">
        <f t="shared" si="5"/>
        <v>2.9906039512286542</v>
      </c>
    </row>
    <row r="51" spans="1:22" ht="15" x14ac:dyDescent="0.2">
      <c r="A51" s="23" t="s">
        <v>9</v>
      </c>
      <c r="B51" s="24" t="s">
        <v>25</v>
      </c>
      <c r="C51" s="24" t="s">
        <v>26</v>
      </c>
      <c r="D51" s="24" t="s">
        <v>129</v>
      </c>
      <c r="E51" s="24" t="s">
        <v>130</v>
      </c>
      <c r="F51" s="24" t="s">
        <v>29</v>
      </c>
      <c r="G51" s="24" t="s">
        <v>30</v>
      </c>
      <c r="H51" s="27" t="s">
        <v>31</v>
      </c>
      <c r="I51" s="28">
        <v>42.345840000000003</v>
      </c>
      <c r="J51" s="25">
        <v>2.617032</v>
      </c>
      <c r="K51" s="26">
        <v>44.962871999999997</v>
      </c>
      <c r="L51" s="25">
        <v>445.54545999999999</v>
      </c>
      <c r="M51" s="25">
        <v>25.383990000000001</v>
      </c>
      <c r="N51" s="29">
        <v>470.92944999999997</v>
      </c>
      <c r="O51" s="28">
        <v>0</v>
      </c>
      <c r="P51" s="25">
        <v>0</v>
      </c>
      <c r="Q51" s="26">
        <v>0</v>
      </c>
      <c r="R51" s="25">
        <v>432.358251</v>
      </c>
      <c r="S51" s="25">
        <v>30.091099</v>
      </c>
      <c r="T51" s="29">
        <v>462.44934999999998</v>
      </c>
      <c r="U51" s="15" t="s">
        <v>18</v>
      </c>
      <c r="V51" s="21">
        <f t="shared" si="5"/>
        <v>1.8337359540023135</v>
      </c>
    </row>
    <row r="52" spans="1:22" ht="15" x14ac:dyDescent="0.2">
      <c r="A52" s="23" t="s">
        <v>9</v>
      </c>
      <c r="B52" s="24" t="s">
        <v>25</v>
      </c>
      <c r="C52" s="24" t="s">
        <v>33</v>
      </c>
      <c r="D52" s="24" t="s">
        <v>160</v>
      </c>
      <c r="E52" s="24" t="s">
        <v>161</v>
      </c>
      <c r="F52" s="24" t="s">
        <v>29</v>
      </c>
      <c r="G52" s="24" t="s">
        <v>74</v>
      </c>
      <c r="H52" s="27" t="s">
        <v>162</v>
      </c>
      <c r="I52" s="28">
        <v>0</v>
      </c>
      <c r="J52" s="25">
        <v>0</v>
      </c>
      <c r="K52" s="26">
        <v>0</v>
      </c>
      <c r="L52" s="25">
        <v>91.286244999999994</v>
      </c>
      <c r="M52" s="25">
        <v>0</v>
      </c>
      <c r="N52" s="29">
        <v>91.286244999999994</v>
      </c>
      <c r="O52" s="28">
        <v>0</v>
      </c>
      <c r="P52" s="25">
        <v>0</v>
      </c>
      <c r="Q52" s="26">
        <v>0</v>
      </c>
      <c r="R52" s="25">
        <v>17.77965</v>
      </c>
      <c r="S52" s="25">
        <v>0</v>
      </c>
      <c r="T52" s="29">
        <v>17.77965</v>
      </c>
      <c r="U52" s="15" t="s">
        <v>18</v>
      </c>
      <c r="V52" s="20" t="s">
        <v>18</v>
      </c>
    </row>
    <row r="53" spans="1:22" ht="15" x14ac:dyDescent="0.2">
      <c r="A53" s="23" t="s">
        <v>9</v>
      </c>
      <c r="B53" s="24" t="s">
        <v>25</v>
      </c>
      <c r="C53" s="24" t="s">
        <v>26</v>
      </c>
      <c r="D53" s="24" t="s">
        <v>131</v>
      </c>
      <c r="E53" s="24" t="s">
        <v>30</v>
      </c>
      <c r="F53" s="24" t="s">
        <v>29</v>
      </c>
      <c r="G53" s="24" t="s">
        <v>30</v>
      </c>
      <c r="H53" s="27" t="s">
        <v>132</v>
      </c>
      <c r="I53" s="28">
        <v>0</v>
      </c>
      <c r="J53" s="25">
        <v>0</v>
      </c>
      <c r="K53" s="26">
        <v>0</v>
      </c>
      <c r="L53" s="25">
        <v>165.27338</v>
      </c>
      <c r="M53" s="25">
        <v>0</v>
      </c>
      <c r="N53" s="29">
        <v>165.27338</v>
      </c>
      <c r="O53" s="28">
        <v>0</v>
      </c>
      <c r="P53" s="25">
        <v>0</v>
      </c>
      <c r="Q53" s="26">
        <v>0</v>
      </c>
      <c r="R53" s="25">
        <v>93.204006000000007</v>
      </c>
      <c r="S53" s="25">
        <v>0</v>
      </c>
      <c r="T53" s="29">
        <v>93.204006000000007</v>
      </c>
      <c r="U53" s="15" t="s">
        <v>18</v>
      </c>
      <c r="V53" s="21">
        <f t="shared" si="5"/>
        <v>77.324330887665909</v>
      </c>
    </row>
    <row r="54" spans="1:22" ht="15" x14ac:dyDescent="0.2">
      <c r="A54" s="23" t="s">
        <v>9</v>
      </c>
      <c r="B54" s="24" t="s">
        <v>25</v>
      </c>
      <c r="C54" s="24" t="s">
        <v>33</v>
      </c>
      <c r="D54" s="24" t="s">
        <v>153</v>
      </c>
      <c r="E54" s="24" t="s">
        <v>128</v>
      </c>
      <c r="F54" s="24" t="s">
        <v>29</v>
      </c>
      <c r="G54" s="24" t="s">
        <v>57</v>
      </c>
      <c r="H54" s="27" t="s">
        <v>158</v>
      </c>
      <c r="I54" s="28">
        <v>45.379742999999998</v>
      </c>
      <c r="J54" s="25">
        <v>20.78424</v>
      </c>
      <c r="K54" s="26">
        <v>66.163983000000002</v>
      </c>
      <c r="L54" s="25">
        <v>219.310779</v>
      </c>
      <c r="M54" s="25">
        <v>99.272689</v>
      </c>
      <c r="N54" s="29">
        <v>318.58346799999998</v>
      </c>
      <c r="O54" s="28">
        <v>102.71324</v>
      </c>
      <c r="P54" s="25">
        <v>29.877544</v>
      </c>
      <c r="Q54" s="26">
        <v>132.59078400000001</v>
      </c>
      <c r="R54" s="25">
        <v>808.86610199999996</v>
      </c>
      <c r="S54" s="25">
        <v>228.34949399999999</v>
      </c>
      <c r="T54" s="29">
        <v>1037.215596</v>
      </c>
      <c r="U54" s="16">
        <f t="shared" si="4"/>
        <v>-50.099108698233508</v>
      </c>
      <c r="V54" s="21">
        <f t="shared" si="5"/>
        <v>-69.284739910524834</v>
      </c>
    </row>
    <row r="55" spans="1:22" ht="15" x14ac:dyDescent="0.2">
      <c r="A55" s="23" t="s">
        <v>9</v>
      </c>
      <c r="B55" s="24" t="s">
        <v>25</v>
      </c>
      <c r="C55" s="24" t="s">
        <v>33</v>
      </c>
      <c r="D55" s="24" t="s">
        <v>154</v>
      </c>
      <c r="E55" s="24" t="s">
        <v>87</v>
      </c>
      <c r="F55" s="24" t="s">
        <v>88</v>
      </c>
      <c r="G55" s="24" t="s">
        <v>89</v>
      </c>
      <c r="H55" s="27" t="s">
        <v>90</v>
      </c>
      <c r="I55" s="28">
        <v>0</v>
      </c>
      <c r="J55" s="25">
        <v>0.5796</v>
      </c>
      <c r="K55" s="26">
        <v>0.5796</v>
      </c>
      <c r="L55" s="25">
        <v>148.63617300000001</v>
      </c>
      <c r="M55" s="25">
        <v>38.827916000000002</v>
      </c>
      <c r="N55" s="29">
        <v>187.464089</v>
      </c>
      <c r="O55" s="28">
        <v>0</v>
      </c>
      <c r="P55" s="25">
        <v>0</v>
      </c>
      <c r="Q55" s="26">
        <v>0</v>
      </c>
      <c r="R55" s="25">
        <v>270.09992999999997</v>
      </c>
      <c r="S55" s="25">
        <v>59.922127000000003</v>
      </c>
      <c r="T55" s="29">
        <v>330.02205800000002</v>
      </c>
      <c r="U55" s="15" t="s">
        <v>18</v>
      </c>
      <c r="V55" s="21">
        <f t="shared" si="5"/>
        <v>-43.196497186863795</v>
      </c>
    </row>
    <row r="56" spans="1:22" ht="15" x14ac:dyDescent="0.2">
      <c r="A56" s="23" t="s">
        <v>9</v>
      </c>
      <c r="B56" s="24" t="s">
        <v>25</v>
      </c>
      <c r="C56" s="24" t="s">
        <v>33</v>
      </c>
      <c r="D56" s="24" t="s">
        <v>164</v>
      </c>
      <c r="E56" s="24" t="s">
        <v>133</v>
      </c>
      <c r="F56" s="24" t="s">
        <v>48</v>
      </c>
      <c r="G56" s="24" t="s">
        <v>48</v>
      </c>
      <c r="H56" s="27" t="s">
        <v>115</v>
      </c>
      <c r="I56" s="28">
        <v>498.69521500000002</v>
      </c>
      <c r="J56" s="25">
        <v>140.86868000000001</v>
      </c>
      <c r="K56" s="26">
        <v>639.563895</v>
      </c>
      <c r="L56" s="25">
        <v>3400.5392120000001</v>
      </c>
      <c r="M56" s="25">
        <v>829.71991200000002</v>
      </c>
      <c r="N56" s="29">
        <v>4230.2591240000002</v>
      </c>
      <c r="O56" s="28">
        <v>267.25495999999998</v>
      </c>
      <c r="P56" s="25">
        <v>90.378984000000003</v>
      </c>
      <c r="Q56" s="26">
        <v>357.63394399999999</v>
      </c>
      <c r="R56" s="25">
        <v>2570.208952</v>
      </c>
      <c r="S56" s="25">
        <v>521.46049800000003</v>
      </c>
      <c r="T56" s="29">
        <v>3091.6694499999999</v>
      </c>
      <c r="U56" s="16">
        <f t="shared" si="4"/>
        <v>78.831988889734703</v>
      </c>
      <c r="V56" s="21">
        <f t="shared" si="5"/>
        <v>36.827665195579051</v>
      </c>
    </row>
    <row r="57" spans="1:22" ht="15" x14ac:dyDescent="0.2">
      <c r="A57" s="23" t="s">
        <v>9</v>
      </c>
      <c r="B57" s="24" t="s">
        <v>25</v>
      </c>
      <c r="C57" s="24" t="s">
        <v>26</v>
      </c>
      <c r="D57" s="24" t="s">
        <v>168</v>
      </c>
      <c r="E57" s="24" t="s">
        <v>169</v>
      </c>
      <c r="F57" s="24" t="s">
        <v>53</v>
      </c>
      <c r="G57" s="24" t="s">
        <v>54</v>
      </c>
      <c r="H57" s="27" t="s">
        <v>170</v>
      </c>
      <c r="I57" s="28">
        <v>0</v>
      </c>
      <c r="J57" s="25">
        <v>7.4210000000000003</v>
      </c>
      <c r="K57" s="26">
        <v>7.4210000000000003</v>
      </c>
      <c r="L57" s="25">
        <v>0</v>
      </c>
      <c r="M57" s="25">
        <v>29.737957999999999</v>
      </c>
      <c r="N57" s="29">
        <v>29.737957999999999</v>
      </c>
      <c r="O57" s="28">
        <v>0</v>
      </c>
      <c r="P57" s="25">
        <v>0</v>
      </c>
      <c r="Q57" s="26">
        <v>0</v>
      </c>
      <c r="R57" s="25">
        <v>0</v>
      </c>
      <c r="S57" s="25">
        <v>0</v>
      </c>
      <c r="T57" s="29">
        <v>0</v>
      </c>
      <c r="U57" s="15" t="s">
        <v>18</v>
      </c>
      <c r="V57" s="20" t="s">
        <v>18</v>
      </c>
    </row>
    <row r="58" spans="1:22" ht="15" x14ac:dyDescent="0.2">
      <c r="A58" s="23" t="s">
        <v>9</v>
      </c>
      <c r="B58" s="24" t="s">
        <v>25</v>
      </c>
      <c r="C58" s="24" t="s">
        <v>26</v>
      </c>
      <c r="D58" s="24" t="s">
        <v>180</v>
      </c>
      <c r="E58" s="24" t="s">
        <v>181</v>
      </c>
      <c r="F58" s="24" t="s">
        <v>36</v>
      </c>
      <c r="G58" s="24" t="s">
        <v>36</v>
      </c>
      <c r="H58" s="27" t="s">
        <v>182</v>
      </c>
      <c r="I58" s="28">
        <v>69.627600000000001</v>
      </c>
      <c r="J58" s="25">
        <v>0.49496000000000001</v>
      </c>
      <c r="K58" s="26">
        <v>70.122559999999993</v>
      </c>
      <c r="L58" s="25">
        <v>321.39405699999998</v>
      </c>
      <c r="M58" s="25">
        <v>5.0003979999999997</v>
      </c>
      <c r="N58" s="29">
        <v>326.39445499999999</v>
      </c>
      <c r="O58" s="28">
        <v>0</v>
      </c>
      <c r="P58" s="25">
        <v>0</v>
      </c>
      <c r="Q58" s="26">
        <v>0</v>
      </c>
      <c r="R58" s="25">
        <v>0</v>
      </c>
      <c r="S58" s="25">
        <v>0</v>
      </c>
      <c r="T58" s="29">
        <v>0</v>
      </c>
      <c r="U58" s="15" t="s">
        <v>18</v>
      </c>
      <c r="V58" s="20" t="s">
        <v>18</v>
      </c>
    </row>
    <row r="59" spans="1:22" ht="15" x14ac:dyDescent="0.2">
      <c r="A59" s="23" t="s">
        <v>9</v>
      </c>
      <c r="B59" s="24" t="s">
        <v>25</v>
      </c>
      <c r="C59" s="24" t="s">
        <v>26</v>
      </c>
      <c r="D59" s="24" t="s">
        <v>192</v>
      </c>
      <c r="E59" s="24" t="s">
        <v>193</v>
      </c>
      <c r="F59" s="24" t="s">
        <v>88</v>
      </c>
      <c r="G59" s="24" t="s">
        <v>194</v>
      </c>
      <c r="H59" s="27" t="s">
        <v>194</v>
      </c>
      <c r="I59" s="28">
        <v>0</v>
      </c>
      <c r="J59" s="25">
        <v>0</v>
      </c>
      <c r="K59" s="26">
        <v>0</v>
      </c>
      <c r="L59" s="25">
        <v>93.3</v>
      </c>
      <c r="M59" s="25">
        <v>0</v>
      </c>
      <c r="N59" s="29">
        <v>93.3</v>
      </c>
      <c r="O59" s="28">
        <v>18.8</v>
      </c>
      <c r="P59" s="25">
        <v>0</v>
      </c>
      <c r="Q59" s="26">
        <v>18.8</v>
      </c>
      <c r="R59" s="25">
        <v>105.75</v>
      </c>
      <c r="S59" s="25">
        <v>0</v>
      </c>
      <c r="T59" s="29">
        <v>105.75</v>
      </c>
      <c r="U59" s="15" t="s">
        <v>18</v>
      </c>
      <c r="V59" s="21">
        <f t="shared" si="5"/>
        <v>-11.773049645390078</v>
      </c>
    </row>
    <row r="60" spans="1:22" ht="15" x14ac:dyDescent="0.2">
      <c r="A60" s="23" t="s">
        <v>9</v>
      </c>
      <c r="B60" s="24" t="s">
        <v>25</v>
      </c>
      <c r="C60" s="24" t="s">
        <v>26</v>
      </c>
      <c r="D60" s="24" t="s">
        <v>203</v>
      </c>
      <c r="E60" s="24" t="s">
        <v>141</v>
      </c>
      <c r="F60" s="24" t="s">
        <v>29</v>
      </c>
      <c r="G60" s="24" t="s">
        <v>97</v>
      </c>
      <c r="H60" s="27" t="s">
        <v>141</v>
      </c>
      <c r="I60" s="28">
        <v>0</v>
      </c>
      <c r="J60" s="25">
        <v>0</v>
      </c>
      <c r="K60" s="26">
        <v>0</v>
      </c>
      <c r="L60" s="25">
        <v>0</v>
      </c>
      <c r="M60" s="25">
        <v>1.7050670000000001</v>
      </c>
      <c r="N60" s="29">
        <v>1.7050670000000001</v>
      </c>
      <c r="O60" s="28">
        <v>0</v>
      </c>
      <c r="P60" s="25">
        <v>0</v>
      </c>
      <c r="Q60" s="26">
        <v>0</v>
      </c>
      <c r="R60" s="25">
        <v>0</v>
      </c>
      <c r="S60" s="25">
        <v>0</v>
      </c>
      <c r="T60" s="29">
        <v>0</v>
      </c>
      <c r="U60" s="15" t="s">
        <v>18</v>
      </c>
      <c r="V60" s="20" t="s">
        <v>18</v>
      </c>
    </row>
    <row r="61" spans="1:22" ht="15" x14ac:dyDescent="0.2">
      <c r="A61" s="23" t="s">
        <v>9</v>
      </c>
      <c r="B61" s="24" t="s">
        <v>25</v>
      </c>
      <c r="C61" s="24" t="s">
        <v>26</v>
      </c>
      <c r="D61" s="24" t="s">
        <v>195</v>
      </c>
      <c r="E61" s="24" t="s">
        <v>196</v>
      </c>
      <c r="F61" s="24" t="s">
        <v>197</v>
      </c>
      <c r="G61" s="24" t="s">
        <v>198</v>
      </c>
      <c r="H61" s="27" t="s">
        <v>199</v>
      </c>
      <c r="I61" s="28">
        <v>0</v>
      </c>
      <c r="J61" s="25">
        <v>8.2408009999999994</v>
      </c>
      <c r="K61" s="26">
        <v>8.2408009999999994</v>
      </c>
      <c r="L61" s="25">
        <v>0</v>
      </c>
      <c r="M61" s="25">
        <v>26.291319999999999</v>
      </c>
      <c r="N61" s="29">
        <v>26.291319999999999</v>
      </c>
      <c r="O61" s="28">
        <v>0</v>
      </c>
      <c r="P61" s="25">
        <v>7.43445</v>
      </c>
      <c r="Q61" s="26">
        <v>7.43445</v>
      </c>
      <c r="R61" s="25">
        <v>0</v>
      </c>
      <c r="S61" s="25">
        <v>7.43445</v>
      </c>
      <c r="T61" s="29">
        <v>7.43445</v>
      </c>
      <c r="U61" s="16">
        <f t="shared" si="4"/>
        <v>10.846141947285947</v>
      </c>
      <c r="V61" s="20" t="s">
        <v>18</v>
      </c>
    </row>
    <row r="62" spans="1:22" ht="15" x14ac:dyDescent="0.2">
      <c r="A62" s="23" t="s">
        <v>9</v>
      </c>
      <c r="B62" s="24" t="s">
        <v>25</v>
      </c>
      <c r="C62" s="24" t="s">
        <v>33</v>
      </c>
      <c r="D62" s="24" t="s">
        <v>137</v>
      </c>
      <c r="E62" s="24" t="s">
        <v>138</v>
      </c>
      <c r="F62" s="24" t="s">
        <v>53</v>
      </c>
      <c r="G62" s="24" t="s">
        <v>54</v>
      </c>
      <c r="H62" s="27" t="s">
        <v>66</v>
      </c>
      <c r="I62" s="28">
        <v>78.924639999999997</v>
      </c>
      <c r="J62" s="25">
        <v>23.828741000000001</v>
      </c>
      <c r="K62" s="26">
        <v>102.753381</v>
      </c>
      <c r="L62" s="25">
        <v>556.77215999999999</v>
      </c>
      <c r="M62" s="25">
        <v>183.65152</v>
      </c>
      <c r="N62" s="29">
        <v>740.42367999999999</v>
      </c>
      <c r="O62" s="28">
        <v>181.16942</v>
      </c>
      <c r="P62" s="25">
        <v>33.296802</v>
      </c>
      <c r="Q62" s="26">
        <v>214.46622300000001</v>
      </c>
      <c r="R62" s="25">
        <v>1174.0122140000001</v>
      </c>
      <c r="S62" s="25">
        <v>239.208674</v>
      </c>
      <c r="T62" s="29">
        <v>1413.2208880000001</v>
      </c>
      <c r="U62" s="16">
        <f t="shared" si="4"/>
        <v>-52.088781364886536</v>
      </c>
      <c r="V62" s="21">
        <f t="shared" si="5"/>
        <v>-47.607363697556671</v>
      </c>
    </row>
    <row r="63" spans="1:22" ht="15" x14ac:dyDescent="0.2">
      <c r="A63" s="23" t="s">
        <v>9</v>
      </c>
      <c r="B63" s="24" t="s">
        <v>25</v>
      </c>
      <c r="C63" s="24" t="s">
        <v>33</v>
      </c>
      <c r="D63" s="24" t="s">
        <v>139</v>
      </c>
      <c r="E63" s="24" t="s">
        <v>140</v>
      </c>
      <c r="F63" s="24" t="s">
        <v>88</v>
      </c>
      <c r="G63" s="24" t="s">
        <v>93</v>
      </c>
      <c r="H63" s="27" t="s">
        <v>94</v>
      </c>
      <c r="I63" s="28">
        <v>1198.057761</v>
      </c>
      <c r="J63" s="25">
        <v>58.837569999999999</v>
      </c>
      <c r="K63" s="26">
        <v>1256.8953309999999</v>
      </c>
      <c r="L63" s="25">
        <v>9248.6096519999992</v>
      </c>
      <c r="M63" s="25">
        <v>375.906677</v>
      </c>
      <c r="N63" s="29">
        <v>9624.5163300000004</v>
      </c>
      <c r="O63" s="28">
        <v>1586.8494410000001</v>
      </c>
      <c r="P63" s="25">
        <v>87.312956</v>
      </c>
      <c r="Q63" s="26">
        <v>1674.1623970000001</v>
      </c>
      <c r="R63" s="25">
        <v>9209.0056050000003</v>
      </c>
      <c r="S63" s="25">
        <v>696.74545699999999</v>
      </c>
      <c r="T63" s="29">
        <v>9905.7510619999994</v>
      </c>
      <c r="U63" s="16">
        <f t="shared" si="4"/>
        <v>-24.923930124563665</v>
      </c>
      <c r="V63" s="21">
        <f t="shared" si="5"/>
        <v>-2.8391055886600958</v>
      </c>
    </row>
    <row r="64" spans="1:22" ht="15" x14ac:dyDescent="0.2">
      <c r="A64" s="23" t="s">
        <v>9</v>
      </c>
      <c r="B64" s="24" t="s">
        <v>25</v>
      </c>
      <c r="C64" s="24" t="s">
        <v>33</v>
      </c>
      <c r="D64" s="24" t="s">
        <v>155</v>
      </c>
      <c r="E64" s="24" t="s">
        <v>156</v>
      </c>
      <c r="F64" s="24" t="s">
        <v>48</v>
      </c>
      <c r="G64" s="24" t="s">
        <v>48</v>
      </c>
      <c r="H64" s="27" t="s">
        <v>157</v>
      </c>
      <c r="I64" s="28">
        <v>728.30160000000001</v>
      </c>
      <c r="J64" s="25">
        <v>131.8912</v>
      </c>
      <c r="K64" s="26">
        <v>860.19280000000003</v>
      </c>
      <c r="L64" s="25">
        <v>7060.4269000000004</v>
      </c>
      <c r="M64" s="25">
        <v>1355.5454</v>
      </c>
      <c r="N64" s="29">
        <v>8415.9722999999994</v>
      </c>
      <c r="O64" s="28">
        <v>1665.1733999999999</v>
      </c>
      <c r="P64" s="25">
        <v>780.41120000000001</v>
      </c>
      <c r="Q64" s="26">
        <v>2445.5846000000001</v>
      </c>
      <c r="R64" s="25">
        <v>8383.1952000000001</v>
      </c>
      <c r="S64" s="25">
        <v>2492.3119000000002</v>
      </c>
      <c r="T64" s="29">
        <v>10875.507100000001</v>
      </c>
      <c r="U64" s="16">
        <f t="shared" si="4"/>
        <v>-64.826700331691654</v>
      </c>
      <c r="V64" s="21">
        <f t="shared" si="5"/>
        <v>-22.615357402506785</v>
      </c>
    </row>
    <row r="65" spans="1:22" ht="15" x14ac:dyDescent="0.2">
      <c r="A65" s="23" t="s">
        <v>9</v>
      </c>
      <c r="B65" s="24" t="s">
        <v>25</v>
      </c>
      <c r="C65" s="24" t="s">
        <v>33</v>
      </c>
      <c r="D65" s="24" t="s">
        <v>204</v>
      </c>
      <c r="E65" s="24" t="s">
        <v>123</v>
      </c>
      <c r="F65" s="24" t="s">
        <v>53</v>
      </c>
      <c r="G65" s="24" t="s">
        <v>54</v>
      </c>
      <c r="H65" s="27" t="s">
        <v>54</v>
      </c>
      <c r="I65" s="28">
        <v>1557.61958</v>
      </c>
      <c r="J65" s="25">
        <v>63.878236000000001</v>
      </c>
      <c r="K65" s="26">
        <v>1621.4978160000001</v>
      </c>
      <c r="L65" s="25">
        <v>11050.400093</v>
      </c>
      <c r="M65" s="25">
        <v>647.82466899999997</v>
      </c>
      <c r="N65" s="29">
        <v>11698.224762</v>
      </c>
      <c r="O65" s="28">
        <v>1272.8787689999999</v>
      </c>
      <c r="P65" s="25">
        <v>98.459681000000003</v>
      </c>
      <c r="Q65" s="26">
        <v>1371.33845</v>
      </c>
      <c r="R65" s="25">
        <v>9792.6734109999998</v>
      </c>
      <c r="S65" s="25">
        <v>631.376665</v>
      </c>
      <c r="T65" s="29">
        <v>10424.050076</v>
      </c>
      <c r="U65" s="16">
        <f t="shared" si="4"/>
        <v>18.241985849663877</v>
      </c>
      <c r="V65" s="21">
        <f t="shared" si="5"/>
        <v>12.223412941325162</v>
      </c>
    </row>
    <row r="66" spans="1:22" ht="15" x14ac:dyDescent="0.2">
      <c r="A66" s="23" t="s">
        <v>9</v>
      </c>
      <c r="B66" s="24" t="s">
        <v>25</v>
      </c>
      <c r="C66" s="24" t="s">
        <v>33</v>
      </c>
      <c r="D66" s="24" t="s">
        <v>204</v>
      </c>
      <c r="E66" s="24" t="s">
        <v>142</v>
      </c>
      <c r="F66" s="24" t="s">
        <v>53</v>
      </c>
      <c r="G66" s="24" t="s">
        <v>54</v>
      </c>
      <c r="H66" s="27" t="s">
        <v>143</v>
      </c>
      <c r="I66" s="28">
        <v>661.03395699999999</v>
      </c>
      <c r="J66" s="25">
        <v>60.808464000000001</v>
      </c>
      <c r="K66" s="26">
        <v>721.84242099999994</v>
      </c>
      <c r="L66" s="25">
        <v>3992.0482999999999</v>
      </c>
      <c r="M66" s="25">
        <v>345.11414600000001</v>
      </c>
      <c r="N66" s="29">
        <v>4337.1624460000003</v>
      </c>
      <c r="O66" s="28">
        <v>868.70361600000001</v>
      </c>
      <c r="P66" s="25">
        <v>49.274939000000003</v>
      </c>
      <c r="Q66" s="26">
        <v>917.97855400000003</v>
      </c>
      <c r="R66" s="25">
        <v>4413.0360700000001</v>
      </c>
      <c r="S66" s="25">
        <v>331.935475</v>
      </c>
      <c r="T66" s="29">
        <v>4744.971544</v>
      </c>
      <c r="U66" s="16">
        <f t="shared" si="4"/>
        <v>-21.366090977328</v>
      </c>
      <c r="V66" s="21">
        <f t="shared" si="5"/>
        <v>-8.5945530804220063</v>
      </c>
    </row>
    <row r="67" spans="1:22" ht="15" x14ac:dyDescent="0.2">
      <c r="A67" s="23" t="s">
        <v>9</v>
      </c>
      <c r="B67" s="24" t="s">
        <v>25</v>
      </c>
      <c r="C67" s="24" t="s">
        <v>33</v>
      </c>
      <c r="D67" s="24" t="s">
        <v>204</v>
      </c>
      <c r="E67" s="24" t="s">
        <v>146</v>
      </c>
      <c r="F67" s="24" t="s">
        <v>53</v>
      </c>
      <c r="G67" s="24" t="s">
        <v>54</v>
      </c>
      <c r="H67" s="27" t="s">
        <v>66</v>
      </c>
      <c r="I67" s="28">
        <v>421.197383</v>
      </c>
      <c r="J67" s="25">
        <v>21.832189</v>
      </c>
      <c r="K67" s="26">
        <v>443.02957199999997</v>
      </c>
      <c r="L67" s="25">
        <v>2191.3239669999998</v>
      </c>
      <c r="M67" s="25">
        <v>158.55042299999999</v>
      </c>
      <c r="N67" s="29">
        <v>2349.8743909999998</v>
      </c>
      <c r="O67" s="28">
        <v>212.951674</v>
      </c>
      <c r="P67" s="25">
        <v>35.058239999999998</v>
      </c>
      <c r="Q67" s="26">
        <v>248.00991400000001</v>
      </c>
      <c r="R67" s="25">
        <v>1053.9984489999999</v>
      </c>
      <c r="S67" s="25">
        <v>106.609981</v>
      </c>
      <c r="T67" s="29">
        <v>1160.60843</v>
      </c>
      <c r="U67" s="16">
        <f t="shared" si="4"/>
        <v>78.633815420781914</v>
      </c>
      <c r="V67" s="20" t="s">
        <v>18</v>
      </c>
    </row>
    <row r="68" spans="1:22" ht="15" x14ac:dyDescent="0.2">
      <c r="A68" s="23" t="s">
        <v>9</v>
      </c>
      <c r="B68" s="24" t="s">
        <v>25</v>
      </c>
      <c r="C68" s="24" t="s">
        <v>33</v>
      </c>
      <c r="D68" s="24" t="s">
        <v>204</v>
      </c>
      <c r="E68" s="24" t="s">
        <v>144</v>
      </c>
      <c r="F68" s="24" t="s">
        <v>53</v>
      </c>
      <c r="G68" s="24" t="s">
        <v>54</v>
      </c>
      <c r="H68" s="27" t="s">
        <v>54</v>
      </c>
      <c r="I68" s="28">
        <v>152.00182799999999</v>
      </c>
      <c r="J68" s="25">
        <v>16.081375999999999</v>
      </c>
      <c r="K68" s="26">
        <v>168.08320399999999</v>
      </c>
      <c r="L68" s="25">
        <v>815.76911299999995</v>
      </c>
      <c r="M68" s="25">
        <v>70.627787999999995</v>
      </c>
      <c r="N68" s="29">
        <v>886.39690099999996</v>
      </c>
      <c r="O68" s="28">
        <v>50.347890999999997</v>
      </c>
      <c r="P68" s="25">
        <v>6.9039859999999997</v>
      </c>
      <c r="Q68" s="26">
        <v>57.251877999999998</v>
      </c>
      <c r="R68" s="25">
        <v>716.12797</v>
      </c>
      <c r="S68" s="25">
        <v>51.985643000000003</v>
      </c>
      <c r="T68" s="29">
        <v>768.11361199999999</v>
      </c>
      <c r="U68" s="15" t="s">
        <v>18</v>
      </c>
      <c r="V68" s="21">
        <f t="shared" si="5"/>
        <v>15.39919188412977</v>
      </c>
    </row>
    <row r="69" spans="1:22" ht="15" x14ac:dyDescent="0.2">
      <c r="A69" s="23" t="s">
        <v>9</v>
      </c>
      <c r="B69" s="24" t="s">
        <v>25</v>
      </c>
      <c r="C69" s="24" t="s">
        <v>33</v>
      </c>
      <c r="D69" s="24" t="s">
        <v>204</v>
      </c>
      <c r="E69" s="24" t="s">
        <v>145</v>
      </c>
      <c r="F69" s="24" t="s">
        <v>53</v>
      </c>
      <c r="G69" s="24" t="s">
        <v>54</v>
      </c>
      <c r="H69" s="27" t="s">
        <v>143</v>
      </c>
      <c r="I69" s="28">
        <v>17.9892</v>
      </c>
      <c r="J69" s="25">
        <v>1.407224</v>
      </c>
      <c r="K69" s="26">
        <v>19.396424</v>
      </c>
      <c r="L69" s="25">
        <v>257.99871999999999</v>
      </c>
      <c r="M69" s="25">
        <v>15.935841</v>
      </c>
      <c r="N69" s="29">
        <v>273.93456099999997</v>
      </c>
      <c r="O69" s="28">
        <v>24.30904</v>
      </c>
      <c r="P69" s="25">
        <v>1.4277660000000001</v>
      </c>
      <c r="Q69" s="26">
        <v>25.736806000000001</v>
      </c>
      <c r="R69" s="25">
        <v>158.97306</v>
      </c>
      <c r="S69" s="25">
        <v>10.159777</v>
      </c>
      <c r="T69" s="29">
        <v>169.13283699999999</v>
      </c>
      <c r="U69" s="16">
        <f t="shared" si="4"/>
        <v>-24.635465644027477</v>
      </c>
      <c r="V69" s="21">
        <f t="shared" si="5"/>
        <v>61.96414951639462</v>
      </c>
    </row>
    <row r="70" spans="1:22" ht="15" x14ac:dyDescent="0.2">
      <c r="A70" s="23" t="s">
        <v>9</v>
      </c>
      <c r="B70" s="24" t="s">
        <v>25</v>
      </c>
      <c r="C70" s="24" t="s">
        <v>33</v>
      </c>
      <c r="D70" s="24" t="s">
        <v>204</v>
      </c>
      <c r="E70" s="24" t="s">
        <v>207</v>
      </c>
      <c r="F70" s="24" t="s">
        <v>53</v>
      </c>
      <c r="G70" s="24" t="s">
        <v>54</v>
      </c>
      <c r="H70" s="27" t="s">
        <v>143</v>
      </c>
      <c r="I70" s="28">
        <v>0</v>
      </c>
      <c r="J70" s="25">
        <v>0</v>
      </c>
      <c r="K70" s="26">
        <v>0</v>
      </c>
      <c r="L70" s="25">
        <v>6.3913799999999998</v>
      </c>
      <c r="M70" s="25">
        <v>0.68347599999999997</v>
      </c>
      <c r="N70" s="29">
        <v>7.0748559999999996</v>
      </c>
      <c r="O70" s="28">
        <v>0</v>
      </c>
      <c r="P70" s="25">
        <v>0</v>
      </c>
      <c r="Q70" s="26">
        <v>0</v>
      </c>
      <c r="R70" s="25">
        <v>0</v>
      </c>
      <c r="S70" s="25">
        <v>0</v>
      </c>
      <c r="T70" s="29">
        <v>0</v>
      </c>
      <c r="U70" s="15" t="s">
        <v>18</v>
      </c>
      <c r="V70" s="20" t="s">
        <v>18</v>
      </c>
    </row>
    <row r="71" spans="1:22" ht="15" x14ac:dyDescent="0.2">
      <c r="A71" s="23" t="s">
        <v>9</v>
      </c>
      <c r="B71" s="24" t="s">
        <v>25</v>
      </c>
      <c r="C71" s="24" t="s">
        <v>33</v>
      </c>
      <c r="D71" s="24" t="s">
        <v>204</v>
      </c>
      <c r="E71" s="24" t="s">
        <v>200</v>
      </c>
      <c r="F71" s="24" t="s">
        <v>53</v>
      </c>
      <c r="G71" s="24" t="s">
        <v>54</v>
      </c>
      <c r="H71" s="27" t="s">
        <v>143</v>
      </c>
      <c r="I71" s="28">
        <v>0</v>
      </c>
      <c r="J71" s="25">
        <v>0</v>
      </c>
      <c r="K71" s="26">
        <v>0</v>
      </c>
      <c r="L71" s="25">
        <v>1.41E-2</v>
      </c>
      <c r="M71" s="25">
        <v>1.0009999999999999E-3</v>
      </c>
      <c r="N71" s="29">
        <v>1.5101E-2</v>
      </c>
      <c r="O71" s="28">
        <v>0</v>
      </c>
      <c r="P71" s="25">
        <v>0</v>
      </c>
      <c r="Q71" s="26">
        <v>0</v>
      </c>
      <c r="R71" s="25">
        <v>0.33200000000000002</v>
      </c>
      <c r="S71" s="25">
        <v>9.3043000000000001E-2</v>
      </c>
      <c r="T71" s="29">
        <v>0.425043</v>
      </c>
      <c r="U71" s="15" t="s">
        <v>18</v>
      </c>
      <c r="V71" s="21">
        <f t="shared" si="5"/>
        <v>-96.447182990897389</v>
      </c>
    </row>
    <row r="72" spans="1:22" ht="15.75" x14ac:dyDescent="0.2">
      <c r="A72" s="12"/>
      <c r="B72" s="8"/>
      <c r="C72" s="8"/>
      <c r="D72" s="8"/>
      <c r="E72" s="8"/>
      <c r="F72" s="8"/>
      <c r="G72" s="8"/>
      <c r="H72" s="11"/>
      <c r="I72" s="13"/>
      <c r="J72" s="9"/>
      <c r="K72" s="10"/>
      <c r="L72" s="9"/>
      <c r="M72" s="9"/>
      <c r="N72" s="14"/>
      <c r="O72" s="13"/>
      <c r="P72" s="9"/>
      <c r="Q72" s="10"/>
      <c r="R72" s="9"/>
      <c r="S72" s="9"/>
      <c r="T72" s="14"/>
      <c r="U72" s="17"/>
      <c r="V72" s="22"/>
    </row>
    <row r="73" spans="1:22" s="5" customFormat="1" ht="20.25" customHeight="1" thickBot="1" x14ac:dyDescent="0.35">
      <c r="A73" s="57" t="s">
        <v>9</v>
      </c>
      <c r="B73" s="58"/>
      <c r="C73" s="58"/>
      <c r="D73" s="58"/>
      <c r="E73" s="58"/>
      <c r="F73" s="58"/>
      <c r="G73" s="58"/>
      <c r="H73" s="59"/>
      <c r="I73" s="37">
        <f>SUM(I5:I71)</f>
        <v>18227.766296999995</v>
      </c>
      <c r="J73" s="38">
        <f>SUM(J5:J71)</f>
        <v>3805.0320699999997</v>
      </c>
      <c r="K73" s="38">
        <f>SUM(K5:K71)</f>
        <v>22032.798365999992</v>
      </c>
      <c r="L73" s="38">
        <f>SUM(L5:L71)</f>
        <v>124586.726524</v>
      </c>
      <c r="M73" s="38">
        <f>SUM(M5:M71)</f>
        <v>24612.334035999997</v>
      </c>
      <c r="N73" s="39">
        <f>SUM(N5:N71)</f>
        <v>149199.06056199997</v>
      </c>
      <c r="O73" s="37">
        <f>SUM(O5:O71)</f>
        <v>19453.461194</v>
      </c>
      <c r="P73" s="38">
        <f>SUM(P5:P71)</f>
        <v>3949.6085349999989</v>
      </c>
      <c r="Q73" s="38">
        <f>SUM(Q5:Q71)</f>
        <v>23403.069732</v>
      </c>
      <c r="R73" s="38">
        <f>SUM(R5:R71)</f>
        <v>125034.321843</v>
      </c>
      <c r="S73" s="38">
        <f>SUM(S5:S71)</f>
        <v>20612.234036000002</v>
      </c>
      <c r="T73" s="39">
        <f>SUM(T5:T71)</f>
        <v>145646.55587899999</v>
      </c>
      <c r="U73" s="40">
        <f>+((K73/Q73)-1)*100</f>
        <v>-5.8550924374095148</v>
      </c>
      <c r="V73" s="41">
        <f>+((N73/T73)-1)*100</f>
        <v>2.439127146920872</v>
      </c>
    </row>
    <row r="74" spans="1:22" s="5" customFormat="1" ht="20.25" customHeight="1" x14ac:dyDescent="0.2">
      <c r="A74" s="43"/>
      <c r="B74" s="43"/>
      <c r="C74" s="43"/>
      <c r="D74" s="43"/>
      <c r="E74" s="43"/>
      <c r="F74" s="43"/>
      <c r="G74" s="43"/>
      <c r="H74" s="47"/>
      <c r="I74" s="48"/>
      <c r="J74" s="43"/>
      <c r="K74" s="43"/>
      <c r="L74" s="43"/>
      <c r="M74" s="43"/>
      <c r="N74" s="50"/>
      <c r="O74" s="49"/>
      <c r="P74" s="43"/>
      <c r="Q74" s="43"/>
      <c r="R74" s="43"/>
      <c r="S74" s="43"/>
      <c r="T74" s="50"/>
      <c r="U74" s="49"/>
      <c r="V74" s="51"/>
    </row>
    <row r="75" spans="1:22" s="5" customFormat="1" ht="20.25" customHeight="1" x14ac:dyDescent="0.2">
      <c r="A75" s="42" t="s">
        <v>211</v>
      </c>
      <c r="B75" s="42"/>
      <c r="C75" s="42" t="s">
        <v>33</v>
      </c>
      <c r="D75" s="42" t="s">
        <v>208</v>
      </c>
      <c r="E75" s="42" t="s">
        <v>209</v>
      </c>
      <c r="F75" s="42" t="s">
        <v>53</v>
      </c>
      <c r="G75" s="42" t="s">
        <v>54</v>
      </c>
      <c r="H75" s="46" t="s">
        <v>212</v>
      </c>
      <c r="I75" s="28">
        <v>0</v>
      </c>
      <c r="J75" s="25">
        <v>0</v>
      </c>
      <c r="K75" s="26">
        <v>0</v>
      </c>
      <c r="L75" s="25">
        <v>381.055791</v>
      </c>
      <c r="M75" s="25">
        <v>0</v>
      </c>
      <c r="N75" s="29">
        <v>381.055791</v>
      </c>
      <c r="O75" s="28">
        <v>0</v>
      </c>
      <c r="P75" s="25">
        <v>0</v>
      </c>
      <c r="Q75" s="26">
        <v>0</v>
      </c>
      <c r="R75" s="25">
        <v>0</v>
      </c>
      <c r="S75" s="25">
        <v>0</v>
      </c>
      <c r="T75" s="29">
        <v>0</v>
      </c>
      <c r="U75" s="15" t="s">
        <v>18</v>
      </c>
      <c r="V75" s="20" t="s">
        <v>18</v>
      </c>
    </row>
    <row r="76" spans="1:22" s="5" customFormat="1" ht="20.25" customHeight="1" x14ac:dyDescent="0.2">
      <c r="A76" s="43"/>
      <c r="B76" s="43"/>
      <c r="C76" s="43"/>
      <c r="D76" s="43"/>
      <c r="E76" s="43"/>
      <c r="F76" s="43"/>
      <c r="G76" s="43"/>
      <c r="H76" s="47"/>
      <c r="I76" s="48"/>
      <c r="J76" s="43"/>
      <c r="K76" s="43"/>
      <c r="L76" s="43"/>
      <c r="M76" s="43"/>
      <c r="N76" s="50"/>
      <c r="O76" s="49"/>
      <c r="P76" s="43"/>
      <c r="Q76" s="43"/>
      <c r="R76" s="43"/>
      <c r="S76" s="43"/>
      <c r="T76" s="50"/>
      <c r="U76" s="49"/>
      <c r="V76" s="50"/>
    </row>
    <row r="77" spans="1:22" s="5" customFormat="1" ht="20.25" customHeight="1" thickBot="1" x14ac:dyDescent="0.35">
      <c r="A77" s="44" t="s">
        <v>210</v>
      </c>
      <c r="B77" s="45"/>
      <c r="C77" s="45"/>
      <c r="D77" s="45"/>
      <c r="E77" s="45"/>
      <c r="F77" s="45"/>
      <c r="G77" s="45"/>
      <c r="H77" s="45"/>
      <c r="I77" s="37">
        <f t="shared" ref="I77:T77" si="6">SUM(I75)</f>
        <v>0</v>
      </c>
      <c r="J77" s="38">
        <f t="shared" si="6"/>
        <v>0</v>
      </c>
      <c r="K77" s="38">
        <f t="shared" si="6"/>
        <v>0</v>
      </c>
      <c r="L77" s="38">
        <f t="shared" si="6"/>
        <v>381.055791</v>
      </c>
      <c r="M77" s="38">
        <f t="shared" si="6"/>
        <v>0</v>
      </c>
      <c r="N77" s="39">
        <f t="shared" si="6"/>
        <v>381.055791</v>
      </c>
      <c r="O77" s="37">
        <f t="shared" si="6"/>
        <v>0</v>
      </c>
      <c r="P77" s="38">
        <f t="shared" si="6"/>
        <v>0</v>
      </c>
      <c r="Q77" s="38">
        <f t="shared" si="6"/>
        <v>0</v>
      </c>
      <c r="R77" s="38">
        <f t="shared" si="6"/>
        <v>0</v>
      </c>
      <c r="S77" s="38">
        <f t="shared" si="6"/>
        <v>0</v>
      </c>
      <c r="T77" s="39">
        <f t="shared" si="6"/>
        <v>0</v>
      </c>
      <c r="U77" s="52" t="s">
        <v>18</v>
      </c>
      <c r="V77" s="53" t="s">
        <v>18</v>
      </c>
    </row>
    <row r="78" spans="1:22" ht="15" x14ac:dyDescent="0.2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2" ht="15" x14ac:dyDescent="0.2">
      <c r="A79" s="31" t="s">
        <v>19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2" ht="15" x14ac:dyDescent="0.2">
      <c r="A80" s="31" t="s">
        <v>20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2" ht="15" x14ac:dyDescent="0.2">
      <c r="A81" s="31" t="s">
        <v>21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2" ht="15" x14ac:dyDescent="0.2">
      <c r="A82" s="31" t="s">
        <v>22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2" ht="15" x14ac:dyDescent="0.2">
      <c r="A83" s="31" t="s">
        <v>23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2" x14ac:dyDescent="0.2">
      <c r="A84" s="6" t="s">
        <v>17</v>
      </c>
    </row>
    <row r="85" spans="1:22" x14ac:dyDescent="0.2">
      <c r="A85" s="7" t="s">
        <v>24</v>
      </c>
    </row>
    <row r="86" spans="1:22" ht="15" x14ac:dyDescent="0.2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1:22" ht="15" x14ac:dyDescent="0.2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1:22" ht="15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1:22" ht="15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1:22" ht="15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1:22" ht="15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1:22" ht="15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1:22" ht="15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1:22" ht="15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1:22" ht="15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1:22" ht="15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 x14ac:dyDescent="0.2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 x14ac:dyDescent="0.2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 x14ac:dyDescent="0.2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 x14ac:dyDescent="0.2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 x14ac:dyDescent="0.2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 x14ac:dyDescent="0.2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x14ac:dyDescent="0.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x14ac:dyDescent="0.2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x14ac:dyDescent="0.2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x14ac:dyDescent="0.2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</sheetData>
  <sortState ref="A5:T69">
    <sortCondition ref="D5:D69"/>
  </sortState>
  <mergeCells count="3">
    <mergeCell ref="I3:N3"/>
    <mergeCell ref="O3:T3"/>
    <mergeCell ref="A73:H73"/>
  </mergeCells>
  <phoneticPr fontId="7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2008-12-17T22:12:47Z</cp:lastPrinted>
  <dcterms:created xsi:type="dcterms:W3CDTF">2007-03-24T16:54:13Z</dcterms:created>
  <dcterms:modified xsi:type="dcterms:W3CDTF">2013-08-22T17:14:02Z</dcterms:modified>
</cp:coreProperties>
</file>