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5 " sheetId="1" r:id="rId1"/>
  </sheets>
  <calcPr calcId="145621"/>
</workbook>
</file>

<file path=xl/calcChain.xml><?xml version="1.0" encoding="utf-8"?>
<calcChain xmlns="http://schemas.openxmlformats.org/spreadsheetml/2006/main">
  <c r="U10" i="1" l="1"/>
  <c r="V81" i="1" l="1"/>
  <c r="V80" i="1"/>
  <c r="V79" i="1"/>
  <c r="U79" i="1"/>
  <c r="V78" i="1"/>
  <c r="U78" i="1"/>
  <c r="V77" i="1"/>
  <c r="U77" i="1"/>
  <c r="V76" i="1"/>
  <c r="U76" i="1"/>
  <c r="V75" i="1"/>
  <c r="U75" i="1"/>
  <c r="V73" i="1"/>
  <c r="V72" i="1"/>
  <c r="U72" i="1"/>
  <c r="V71" i="1"/>
  <c r="U71" i="1"/>
  <c r="V67" i="1"/>
  <c r="V66" i="1"/>
  <c r="U66" i="1"/>
  <c r="V65" i="1"/>
  <c r="U65" i="1"/>
  <c r="V64" i="1"/>
  <c r="U64" i="1"/>
  <c r="V63" i="1"/>
  <c r="V61" i="1"/>
  <c r="V57" i="1"/>
  <c r="V56" i="1"/>
  <c r="U56" i="1"/>
  <c r="V55" i="1"/>
  <c r="U55" i="1"/>
  <c r="V54" i="1"/>
  <c r="U54" i="1"/>
  <c r="V52" i="1"/>
  <c r="V51" i="1"/>
  <c r="U51" i="1"/>
  <c r="V50" i="1"/>
  <c r="U50" i="1"/>
  <c r="V49" i="1"/>
  <c r="U49" i="1"/>
  <c r="V48" i="1"/>
  <c r="U48" i="1"/>
  <c r="V47" i="1"/>
  <c r="U47" i="1"/>
  <c r="V45" i="1"/>
  <c r="V44" i="1"/>
  <c r="U44" i="1"/>
  <c r="V43" i="1"/>
  <c r="U43" i="1"/>
  <c r="V42" i="1"/>
  <c r="U42" i="1"/>
  <c r="V40" i="1"/>
  <c r="U40" i="1"/>
  <c r="V38" i="1"/>
  <c r="V37" i="1"/>
  <c r="V36" i="1"/>
  <c r="U36" i="1"/>
  <c r="V35" i="1"/>
  <c r="U35" i="1"/>
  <c r="V34" i="1"/>
  <c r="V33" i="1"/>
  <c r="V32" i="1"/>
  <c r="U32" i="1"/>
  <c r="V31" i="1"/>
  <c r="U31" i="1"/>
  <c r="V29" i="1"/>
  <c r="U29" i="1"/>
  <c r="V28" i="1"/>
  <c r="U28" i="1"/>
  <c r="V27" i="1"/>
  <c r="U27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V15" i="1"/>
  <c r="U15" i="1"/>
  <c r="V14" i="1"/>
  <c r="U14" i="1"/>
  <c r="V13" i="1"/>
  <c r="U13" i="1"/>
  <c r="V12" i="1"/>
  <c r="U12" i="1"/>
  <c r="V11" i="1"/>
  <c r="U11" i="1"/>
  <c r="V10" i="1"/>
  <c r="V6" i="1"/>
  <c r="T87" i="1" l="1"/>
  <c r="S87" i="1"/>
  <c r="R87" i="1"/>
  <c r="Q87" i="1"/>
  <c r="P87" i="1"/>
  <c r="O87" i="1"/>
  <c r="N87" i="1"/>
  <c r="M87" i="1"/>
  <c r="L87" i="1"/>
  <c r="K87" i="1"/>
  <c r="J87" i="1"/>
  <c r="I87" i="1"/>
  <c r="N83" i="1" l="1"/>
  <c r="M83" i="1"/>
  <c r="L83" i="1"/>
  <c r="K83" i="1"/>
  <c r="J83" i="1"/>
  <c r="I83" i="1"/>
  <c r="T83" i="1"/>
  <c r="S83" i="1"/>
  <c r="R83" i="1"/>
  <c r="Q83" i="1"/>
  <c r="P83" i="1"/>
  <c r="O83" i="1"/>
  <c r="V89" i="1" l="1"/>
  <c r="U89" i="1"/>
  <c r="T92" i="1" l="1"/>
  <c r="S92" i="1"/>
  <c r="R92" i="1"/>
  <c r="Q92" i="1"/>
  <c r="P92" i="1"/>
  <c r="O92" i="1"/>
  <c r="N92" i="1"/>
  <c r="M92" i="1"/>
  <c r="L92" i="1"/>
  <c r="K92" i="1"/>
  <c r="J92" i="1"/>
  <c r="I92" i="1"/>
  <c r="V92" i="1" l="1"/>
  <c r="U92" i="1"/>
  <c r="U83" i="1"/>
  <c r="V83" i="1"/>
</calcChain>
</file>

<file path=xl/sharedStrings.xml><?xml version="1.0" encoding="utf-8"?>
<sst xmlns="http://schemas.openxmlformats.org/spreadsheetml/2006/main" count="717" uniqueCount="246">
  <si>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</si>
  <si>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</si>
  <si>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</si>
  <si>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</si>
  <si>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</si>
  <si>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</si>
  <si>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</si>
  <si>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</si>
  <si>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</si>
  <si>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</si>
  <si>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</si>
  <si>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</si>
  <si>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</si>
  <si>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</si>
  <si>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</si>
  <si>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</si>
  <si>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</si>
  <si>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</si>
  <si>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</si>
  <si>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</si>
  <si>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</si>
  <si>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</si>
  <si>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</si>
  <si>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</si>
  <si>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</si>
  <si>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</si>
  <si>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</si>
  <si>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JUNIN</t>
  </si>
  <si>
    <t>YAULI</t>
  </si>
  <si>
    <t>C.M.LA OROYA-REFINACION 1 Y 2</t>
  </si>
  <si>
    <t>LA OROYA</t>
  </si>
  <si>
    <t>PRODUCCIÓN MINERA METÁLICA DE ZINC (TMF) - 2013/2012</t>
  </si>
  <si>
    <t>FUNDICIÓN</t>
  </si>
  <si>
    <t>----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</si>
  <si>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</si>
  <si>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</si>
  <si>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</si>
  <si>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</si>
  <si>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</si>
  <si>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</si>
  <si>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</si>
  <si>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BERGMIN S.A.C.</t>
  </si>
  <si>
    <t>REVOLUCION 3 DE OCTUBRE Nº 2</t>
  </si>
  <si>
    <t>HUANUCO</t>
  </si>
  <si>
    <t>AMBO</t>
  </si>
  <si>
    <t>SAN RAFAEL</t>
  </si>
  <si>
    <t>BREXIA GOLDPLATA PERU S.A.C.</t>
  </si>
  <si>
    <t>SANDRA Nº 105</t>
  </si>
  <si>
    <t>AREQUIPA</t>
  </si>
  <si>
    <t>CAYLLOMA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</si>
  <si>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</si>
  <si>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</si>
  <si>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</si>
  <si>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</si>
  <si>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</si>
  <si>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</si>
  <si>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</si>
  <si>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</si>
  <si>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</si>
  <si>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</si>
  <si>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</si>
  <si>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MALLAY</t>
  </si>
  <si>
    <t>OYON</t>
  </si>
  <si>
    <t>UCHUCCHACUA</t>
  </si>
  <si>
    <t>PASCO</t>
  </si>
  <si>
    <t>DANIEL ALCIDES CARRION</t>
  </si>
  <si>
    <t>YANAHUANCA</t>
  </si>
  <si>
    <t>RECUPERADA</t>
  </si>
  <si>
    <t>ANGARAES</t>
  </si>
  <si>
    <t>LIRCAY</t>
  </si>
  <si>
    <t>LIXIViACIÓN</t>
  </si>
  <si>
    <t>COMPAÑIA MINERA ANCASH S.A.C.</t>
  </si>
  <si>
    <t>CARMELITA</t>
  </si>
  <si>
    <t>RECUAY</t>
  </si>
  <si>
    <t>CATAC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</si>
  <si>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</si>
  <si>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</si>
  <si>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</si>
  <si>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</si>
  <si>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</si>
  <si>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</si>
  <si>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</si>
  <si>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</si>
  <si>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</si>
  <si>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</si>
  <si>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</si>
  <si>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</si>
  <si>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</si>
  <si>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</si>
  <si>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</si>
  <si>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</si>
  <si>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</si>
  <si>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</si>
  <si>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HUACHOCOLPA UNO</t>
  </si>
  <si>
    <t>HUACHOCOLPA</t>
  </si>
  <si>
    <t>AREQUIPA-M</t>
  </si>
  <si>
    <t>CARHUAZ</t>
  </si>
  <si>
    <t>SAN MIGUEL DE ACO</t>
  </si>
  <si>
    <t>COMPAÑIA MINERA CERRO PUCAPUNTA S.A.C.</t>
  </si>
  <si>
    <t>MINAS UTCUYACU JLC</t>
  </si>
  <si>
    <t>COMPAÑIA MINERA MILPO S.A.A.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</si>
  <si>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</si>
  <si>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</si>
  <si>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</si>
  <si>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</si>
  <si>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</si>
  <si>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</si>
  <si>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</si>
  <si>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</si>
  <si>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</si>
  <si>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</si>
  <si>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HUARON</t>
  </si>
  <si>
    <t>HUAYLLAY</t>
  </si>
  <si>
    <t>COMPAÑIA MINERA RAURA S.A.</t>
  </si>
  <si>
    <t>ACUMULACION RAURA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</si>
  <si>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</si>
  <si>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</si>
  <si>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</si>
  <si>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</si>
  <si>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</si>
  <si>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</si>
  <si>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</si>
  <si>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</si>
  <si>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CHILPES</t>
  </si>
  <si>
    <t>JAUJA</t>
  </si>
  <si>
    <t>MONOBAMBA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</si>
  <si>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</si>
  <si>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</si>
  <si>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</si>
  <si>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</si>
  <si>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</si>
  <si>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</si>
  <si>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</si>
  <si>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</si>
  <si>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SANTA LUISA</t>
  </si>
  <si>
    <t>HUALLANCA</t>
  </si>
  <si>
    <t>EL RECUERDO</t>
  </si>
  <si>
    <t>COMPAÑIA SORMIN S.A.C.</t>
  </si>
  <si>
    <t>TOMANCA UNO</t>
  </si>
  <si>
    <t>HUAYLAS</t>
  </si>
  <si>
    <t>PAMPAROMAS</t>
  </si>
  <si>
    <t>CONSORCIO DE INGENIEROS EJECUTORES MINEROS S.A.</t>
  </si>
  <si>
    <t>EL COFRE</t>
  </si>
  <si>
    <t>PUNO</t>
  </si>
  <si>
    <t>LAMPA</t>
  </si>
  <si>
    <t>PARATIA</t>
  </si>
  <si>
    <t>TACAZA</t>
  </si>
  <si>
    <t>SANTA LUCIA</t>
  </si>
  <si>
    <t>CORPORACION ICARO S.A.C.</t>
  </si>
  <si>
    <t>FOLDING</t>
  </si>
  <si>
    <t>CORPORACION MINERA CASTROVIRREYNA S.A</t>
  </si>
  <si>
    <t>N 1 RELIQUIAS</t>
  </si>
  <si>
    <t>CORPORACION MINERA TOMA LA MANO S.A.</t>
  </si>
  <si>
    <t>TOMA LA MANO Nº 2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</si>
  <si>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</si>
  <si>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</si>
  <si>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</si>
  <si>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</si>
  <si>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</si>
  <si>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</si>
  <si>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</si>
  <si>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</si>
  <si>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</si>
  <si>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</si>
  <si>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EMPRESA MINERA LOS QUENUALES S.A.</t>
  </si>
  <si>
    <t>ACUMULACION ISCAYCRUZ</t>
  </si>
  <si>
    <t>CASAPALCA-6</t>
  </si>
  <si>
    <t>HUAROCHIRI</t>
  </si>
  <si>
    <t>CHICLA</t>
  </si>
  <si>
    <t>CASAPALCA-8</t>
  </si>
  <si>
    <t>ICM PACHAPAQUI S.A.C.</t>
  </si>
  <si>
    <t>ICM</t>
  </si>
  <si>
    <t>AQUIA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</si>
  <si>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</si>
  <si>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</si>
  <si>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</si>
  <si>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</si>
  <si>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</si>
  <si>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</si>
  <si>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</si>
  <si>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MINERA PARON S.A.C</t>
  </si>
  <si>
    <t>ANITA MLM</t>
  </si>
  <si>
    <t>ANTA</t>
  </si>
  <si>
    <t>MINERA SHUNTUR S.A.C.</t>
  </si>
  <si>
    <t>SAGITARIO E.S.L. Nº 2</t>
  </si>
  <si>
    <t>HUARAZ</t>
  </si>
  <si>
    <t>PIRA</t>
  </si>
  <si>
    <t>SHUNTUR</t>
  </si>
  <si>
    <t>MTZ S.A.C.</t>
  </si>
  <si>
    <t>SUCCHA</t>
  </si>
  <si>
    <t>NYRSTAR ANCASH S.A.</t>
  </si>
  <si>
    <t>CONTONGA</t>
  </si>
  <si>
    <t>HUACHIS</t>
  </si>
  <si>
    <t>NYRSTAR CORICANCHA S.A.</t>
  </si>
  <si>
    <t>MINA CORICANCHA</t>
  </si>
  <si>
    <t>SAN MATEO</t>
  </si>
  <si>
    <t>PAN AMERICAN SILVER HUARON S.A.</t>
  </si>
  <si>
    <t>PERFOMIN S.A.C.</t>
  </si>
  <si>
    <t>CUENCA</t>
  </si>
  <si>
    <t>PACCHA</t>
  </si>
  <si>
    <t>S &amp; L ANDES EXPORT S.A.C.</t>
  </si>
  <si>
    <t>SANTA ELENA</t>
  </si>
  <si>
    <t>ACOBAMBILLA</t>
  </si>
  <si>
    <t>S.M.R.L. MAGISTRAL DE HUARAZ S.A.C.</t>
  </si>
  <si>
    <t>SOCIEDAD MINERA ANDEREAL S.A.C.</t>
  </si>
  <si>
    <t>CUNCA</t>
  </si>
  <si>
    <t>CUSCO</t>
  </si>
  <si>
    <t>CANAS</t>
  </si>
  <si>
    <t>LAYO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</si>
  <si>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</si>
  <si>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</si>
  <si>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</si>
  <si>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</si>
  <si>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</si>
  <si>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</si>
  <si>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</si>
  <si>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</si>
  <si>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</si>
  <si>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</si>
  <si>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</si>
  <si>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</si>
  <si>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</si>
  <si>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CARAHUACRA</t>
  </si>
  <si>
    <t>TICLIO</t>
  </si>
  <si>
    <t>COLOMBIA Y SOCAVON SANTA ROSA</t>
  </si>
  <si>
    <t>SANTA CECILIA</t>
  </si>
  <si>
    <t>MORADA</t>
  </si>
  <si>
    <t>DOE RUN PERU S.R.L.</t>
  </si>
  <si>
    <t>J.J.G. CONTRATISTAS S.A.C.</t>
  </si>
  <si>
    <t>MINERA SANTA LUCIA G S.A.C.</t>
  </si>
  <si>
    <t>GARROSA</t>
  </si>
  <si>
    <t>MINERIA Y CONSTRUCCION ANDREA E.I.R.L.</t>
  </si>
  <si>
    <t>MINERA ECOMSA</t>
  </si>
  <si>
    <t>HUANCHAY</t>
  </si>
  <si>
    <t>TOTAL - DICIEMBRE</t>
  </si>
  <si>
    <t>TOTAL ACUMULADO ENERO - DICIEMBRE</t>
  </si>
  <si>
    <t>TOTAL COMPARADO ACUMULADO - ENERO - DICIEMBRE</t>
  </si>
  <si>
    <t>Var. % 2013/2012 - DICIEMBRE</t>
  </si>
  <si>
    <t>Var. % 2013/2012 - ENERO - DICIEMBRE</t>
  </si>
  <si>
    <t>Cifras Ajustadas 2013 - 2012</t>
  </si>
  <si>
    <t>ANA MARIA</t>
  </si>
  <si>
    <t>ESPINAR</t>
  </si>
  <si>
    <t>SUYCKUTAMBO</t>
  </si>
  <si>
    <t>CORI LUYCHO S.A.C</t>
  </si>
  <si>
    <t>MISHYÑAWI</t>
  </si>
  <si>
    <t>CASMA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</si>
</sst>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3" fillId="0" borderId="0" xfId="0" applyFont="1" applyBorder="1"/>
    <xf numFmtId="3" fontId="4" fillId="0" borderId="0" xfId="0" applyNumberFormat="1" applyFont="1" applyAlignment="1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3" fontId="7" fillId="0" borderId="1" xfId="0" applyNumberFormat="1" applyFont="1" applyBorder="1" applyAlignment="1"/>
    <xf numFmtId="3" fontId="7" fillId="2" borderId="1" xfId="0" applyNumberFormat="1" applyFont="1" applyFill="1" applyBorder="1" applyAlignment="1"/>
    <xf numFmtId="3" fontId="5" fillId="3" borderId="1" xfId="0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4" xfId="0" applyFont="1" applyBorder="1" applyAlignment="1">
      <alignment horizontal="center" vertical="center"/>
    </xf>
    <xf numFmtId="3" fontId="7" fillId="0" borderId="4" xfId="0" applyNumberFormat="1" applyFont="1" applyBorder="1" applyAlignment="1"/>
    <xf numFmtId="3" fontId="7" fillId="2" borderId="5" xfId="0" applyNumberFormat="1" applyFont="1" applyFill="1" applyBorder="1" applyAlignment="1"/>
    <xf numFmtId="3" fontId="5" fillId="3" borderId="4" xfId="0" applyNumberFormat="1" applyFont="1" applyFill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/>
    </xf>
    <xf numFmtId="3" fontId="5" fillId="3" borderId="7" xfId="0" applyNumberFormat="1" applyFont="1" applyFill="1" applyBorder="1" applyAlignment="1">
      <alignment horizontal="right"/>
    </xf>
    <xf numFmtId="3" fontId="5" fillId="3" borderId="8" xfId="0" applyNumberFormat="1" applyFont="1" applyFill="1" applyBorder="1" applyAlignment="1">
      <alignment horizontal="right"/>
    </xf>
    <xf numFmtId="4" fontId="4" fillId="0" borderId="3" xfId="0" quotePrefix="1" applyNumberFormat="1" applyFont="1" applyBorder="1" applyAlignment="1">
      <alignment horizontal="right"/>
    </xf>
    <xf numFmtId="4" fontId="4" fillId="0" borderId="3" xfId="0" applyNumberFormat="1" applyFont="1" applyBorder="1"/>
    <xf numFmtId="4" fontId="5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4" xfId="0" applyBorder="1" applyAlignment="1"/>
    <xf numFmtId="4" fontId="4" fillId="0" borderId="5" xfId="0" quotePrefix="1" applyNumberFormat="1" applyFont="1" applyBorder="1" applyAlignment="1">
      <alignment horizontal="right"/>
    </xf>
    <xf numFmtId="4" fontId="4" fillId="0" borderId="5" xfId="0" applyNumberFormat="1" applyFont="1" applyBorder="1"/>
    <xf numFmtId="4" fontId="5" fillId="3" borderId="5" xfId="0" applyNumberFormat="1" applyFont="1" applyFill="1" applyBorder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0" fillId="0" borderId="0" xfId="0" applyFill="1"/>
    <xf numFmtId="0" fontId="0" fillId="0" borderId="1" xfId="0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/>
    <xf numFmtId="4" fontId="5" fillId="3" borderId="8" xfId="0" applyNumberFormat="1" applyFont="1" applyFill="1" applyBorder="1"/>
    <xf numFmtId="3" fontId="4" fillId="0" borderId="3" xfId="0" applyNumberFormat="1" applyFont="1" applyBorder="1" applyAlignment="1"/>
    <xf numFmtId="3" fontId="4" fillId="0" borderId="5" xfId="0" applyNumberFormat="1" applyFont="1" applyBorder="1" applyAlignment="1"/>
    <xf numFmtId="4" fontId="5" fillId="3" borderId="3" xfId="0" quotePrefix="1" applyNumberFormat="1" applyFont="1" applyFill="1" applyBorder="1" applyAlignment="1">
      <alignment horizontal="right"/>
    </xf>
    <xf numFmtId="4" fontId="5" fillId="3" borderId="5" xfId="0" quotePrefix="1" applyNumberFormat="1" applyFont="1" applyFill="1" applyBorder="1" applyAlignment="1">
      <alignment horizontal="right"/>
    </xf>
    <xf numFmtId="0" fontId="0" fillId="4" borderId="0" xfId="0" applyFill="1" applyAlignment="1"/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1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71.42578125" style="1" customWidth="1"/>
    <col min="5" max="5" width="34.85546875" style="1" bestFit="1" customWidth="1"/>
    <col min="6" max="6" width="16.140625" style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55" t="s">
        <v>31</v>
      </c>
      <c r="B1" s="55"/>
      <c r="C1" s="55"/>
      <c r="D1" s="55"/>
      <c r="E1" s="55"/>
      <c r="F1" s="55"/>
    </row>
    <row r="2" spans="1:22" ht="13.5" thickBot="1" x14ac:dyDescent="0.25">
      <c r="A2" s="51"/>
    </row>
    <row r="3" spans="1:22" customFormat="1" ht="13.5" thickBot="1" x14ac:dyDescent="0.25">
      <c r="A3" s="40"/>
      <c r="I3" s="56">
        <v>2013</v>
      </c>
      <c r="J3" s="57"/>
      <c r="K3" s="57"/>
      <c r="L3" s="57"/>
      <c r="M3" s="57"/>
      <c r="N3" s="58"/>
      <c r="O3" s="56">
        <v>2012</v>
      </c>
      <c r="P3" s="57"/>
      <c r="Q3" s="57"/>
      <c r="R3" s="57"/>
      <c r="S3" s="57"/>
      <c r="T3" s="58"/>
      <c r="U3" s="3"/>
      <c r="V3" s="3"/>
    </row>
    <row r="4" spans="1:22" customFormat="1" ht="73.5" customHeight="1" x14ac:dyDescent="0.2">
      <c r="A4" s="42" t="s">
        <v>0</v>
      </c>
      <c r="B4" s="30" t="s">
        <v>1</v>
      </c>
      <c r="C4" s="30" t="s">
        <v>10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42" t="s">
        <v>11</v>
      </c>
      <c r="J4" s="30" t="s">
        <v>7</v>
      </c>
      <c r="K4" s="30" t="s">
        <v>234</v>
      </c>
      <c r="L4" s="30" t="s">
        <v>12</v>
      </c>
      <c r="M4" s="30" t="s">
        <v>8</v>
      </c>
      <c r="N4" s="43" t="s">
        <v>235</v>
      </c>
      <c r="O4" s="42" t="s">
        <v>13</v>
      </c>
      <c r="P4" s="30" t="s">
        <v>14</v>
      </c>
      <c r="Q4" s="30" t="s">
        <v>234</v>
      </c>
      <c r="R4" s="30" t="s">
        <v>15</v>
      </c>
      <c r="S4" s="30" t="s">
        <v>16</v>
      </c>
      <c r="T4" s="43" t="s">
        <v>236</v>
      </c>
      <c r="U4" s="44" t="s">
        <v>237</v>
      </c>
      <c r="V4" s="43" t="s">
        <v>238</v>
      </c>
    </row>
    <row r="5" spans="1:22" ht="15" x14ac:dyDescent="0.2">
      <c r="A5" s="32"/>
      <c r="B5" s="9"/>
      <c r="C5" s="9"/>
      <c r="D5" s="9"/>
      <c r="E5" s="9"/>
      <c r="F5" s="9"/>
      <c r="G5" s="9"/>
      <c r="H5" s="16"/>
      <c r="I5" s="38"/>
      <c r="J5" s="36"/>
      <c r="K5" s="37"/>
      <c r="L5" s="36"/>
      <c r="M5" s="36"/>
      <c r="N5" s="39"/>
      <c r="O5" s="38"/>
      <c r="P5" s="36"/>
      <c r="Q5" s="37"/>
      <c r="R5" s="36"/>
      <c r="S5" s="36"/>
      <c r="T5" s="39"/>
      <c r="U5" s="27"/>
      <c r="V5" s="34"/>
    </row>
    <row r="6" spans="1:22" ht="15" x14ac:dyDescent="0.2">
      <c r="A6" s="32" t="s">
        <v>9</v>
      </c>
      <c r="B6" s="9" t="s">
        <v>34</v>
      </c>
      <c r="C6" s="9" t="s">
        <v>35</v>
      </c>
      <c r="D6" s="9" t="s">
        <v>36</v>
      </c>
      <c r="E6" s="9" t="s">
        <v>37</v>
      </c>
      <c r="F6" s="9" t="s">
        <v>38</v>
      </c>
      <c r="G6" s="9" t="s">
        <v>39</v>
      </c>
      <c r="H6" s="16" t="s">
        <v>40</v>
      </c>
      <c r="I6" s="38">
        <v>137.81556599999999</v>
      </c>
      <c r="J6" s="36">
        <v>10.726664</v>
      </c>
      <c r="K6" s="37">
        <v>148.54222999999999</v>
      </c>
      <c r="L6" s="36">
        <v>813.63009599999998</v>
      </c>
      <c r="M6" s="36">
        <v>91.902569999999997</v>
      </c>
      <c r="N6" s="39">
        <v>905.53266599999995</v>
      </c>
      <c r="O6" s="38">
        <v>0</v>
      </c>
      <c r="P6" s="36">
        <v>0</v>
      </c>
      <c r="Q6" s="37">
        <v>0</v>
      </c>
      <c r="R6" s="36">
        <v>533.21655399999997</v>
      </c>
      <c r="S6" s="36">
        <v>61.718915000000003</v>
      </c>
      <c r="T6" s="39">
        <v>594.93546900000001</v>
      </c>
      <c r="U6" s="27" t="s">
        <v>17</v>
      </c>
      <c r="V6" s="34">
        <f t="shared" ref="V6" si="0">+((N6/T6)-1)*100</f>
        <v>52.206871700231396</v>
      </c>
    </row>
    <row r="7" spans="1:22" ht="15" x14ac:dyDescent="0.2">
      <c r="A7" s="32" t="s">
        <v>9</v>
      </c>
      <c r="B7" s="9" t="s">
        <v>34</v>
      </c>
      <c r="C7" s="9" t="s">
        <v>35</v>
      </c>
      <c r="D7" s="9" t="s">
        <v>41</v>
      </c>
      <c r="E7" s="9" t="s">
        <v>42</v>
      </c>
      <c r="F7" s="9" t="s">
        <v>43</v>
      </c>
      <c r="G7" s="9" t="s">
        <v>44</v>
      </c>
      <c r="H7" s="16" t="s">
        <v>45</v>
      </c>
      <c r="I7" s="38">
        <v>0</v>
      </c>
      <c r="J7" s="36">
        <v>0</v>
      </c>
      <c r="K7" s="37">
        <v>0</v>
      </c>
      <c r="L7" s="36">
        <v>0</v>
      </c>
      <c r="M7" s="36">
        <v>0</v>
      </c>
      <c r="N7" s="39">
        <v>0</v>
      </c>
      <c r="O7" s="38">
        <v>0</v>
      </c>
      <c r="P7" s="36">
        <v>0</v>
      </c>
      <c r="Q7" s="37">
        <v>0</v>
      </c>
      <c r="R7" s="36">
        <v>25.852318</v>
      </c>
      <c r="S7" s="36">
        <v>0</v>
      </c>
      <c r="T7" s="39">
        <v>25.852318</v>
      </c>
      <c r="U7" s="27" t="s">
        <v>17</v>
      </c>
      <c r="V7" s="33" t="s">
        <v>17</v>
      </c>
    </row>
    <row r="8" spans="1:22" ht="15" x14ac:dyDescent="0.2">
      <c r="A8" s="32" t="s">
        <v>9</v>
      </c>
      <c r="B8" s="9" t="s">
        <v>34</v>
      </c>
      <c r="C8" s="9" t="s">
        <v>25</v>
      </c>
      <c r="D8" s="9" t="s">
        <v>46</v>
      </c>
      <c r="E8" s="9" t="s">
        <v>47</v>
      </c>
      <c r="F8" s="9" t="s">
        <v>48</v>
      </c>
      <c r="G8" s="9" t="s">
        <v>49</v>
      </c>
      <c r="H8" s="16" t="s">
        <v>49</v>
      </c>
      <c r="I8" s="38">
        <v>203.89641</v>
      </c>
      <c r="J8" s="36">
        <v>20.858376</v>
      </c>
      <c r="K8" s="37">
        <v>224.754786</v>
      </c>
      <c r="L8" s="36">
        <v>1864.328125</v>
      </c>
      <c r="M8" s="36">
        <v>180.93683999999999</v>
      </c>
      <c r="N8" s="39">
        <v>2045.2649650000001</v>
      </c>
      <c r="O8" s="38">
        <v>0</v>
      </c>
      <c r="P8" s="36">
        <v>0</v>
      </c>
      <c r="Q8" s="37">
        <v>0</v>
      </c>
      <c r="R8" s="36">
        <v>0</v>
      </c>
      <c r="S8" s="36">
        <v>0</v>
      </c>
      <c r="T8" s="39">
        <v>0</v>
      </c>
      <c r="U8" s="27" t="s">
        <v>17</v>
      </c>
      <c r="V8" s="33" t="s">
        <v>17</v>
      </c>
    </row>
    <row r="9" spans="1:22" ht="15" x14ac:dyDescent="0.2">
      <c r="A9" s="32" t="s">
        <v>9</v>
      </c>
      <c r="B9" s="9" t="s">
        <v>34</v>
      </c>
      <c r="C9" s="9" t="s">
        <v>25</v>
      </c>
      <c r="D9" s="9" t="s">
        <v>46</v>
      </c>
      <c r="E9" s="9" t="s">
        <v>240</v>
      </c>
      <c r="F9" s="9" t="s">
        <v>206</v>
      </c>
      <c r="G9" s="9" t="s">
        <v>241</v>
      </c>
      <c r="H9" s="16" t="s">
        <v>242</v>
      </c>
      <c r="I9" s="38">
        <v>203.89641</v>
      </c>
      <c r="J9" s="36">
        <v>20.858376</v>
      </c>
      <c r="K9" s="37">
        <v>224.754786</v>
      </c>
      <c r="L9" s="36">
        <v>203.89641</v>
      </c>
      <c r="M9" s="36">
        <v>20.858376</v>
      </c>
      <c r="N9" s="39">
        <v>224.754786</v>
      </c>
      <c r="O9" s="38">
        <v>0</v>
      </c>
      <c r="P9" s="36">
        <v>0</v>
      </c>
      <c r="Q9" s="37">
        <v>0</v>
      </c>
      <c r="R9" s="36">
        <v>0</v>
      </c>
      <c r="S9" s="36">
        <v>0</v>
      </c>
      <c r="T9" s="39">
        <v>0</v>
      </c>
      <c r="U9" s="27" t="s">
        <v>17</v>
      </c>
      <c r="V9" s="33" t="s">
        <v>17</v>
      </c>
    </row>
    <row r="10" spans="1:22" ht="15" x14ac:dyDescent="0.2">
      <c r="A10" s="32" t="s">
        <v>9</v>
      </c>
      <c r="B10" s="9" t="s">
        <v>34</v>
      </c>
      <c r="C10" s="9" t="s">
        <v>25</v>
      </c>
      <c r="D10" s="9" t="s">
        <v>50</v>
      </c>
      <c r="E10" s="9" t="s">
        <v>51</v>
      </c>
      <c r="F10" s="9" t="s">
        <v>52</v>
      </c>
      <c r="G10" s="9" t="s">
        <v>53</v>
      </c>
      <c r="H10" s="16" t="s">
        <v>54</v>
      </c>
      <c r="I10" s="38">
        <v>0</v>
      </c>
      <c r="J10" s="36">
        <v>10.765093</v>
      </c>
      <c r="K10" s="37">
        <v>10.765093</v>
      </c>
      <c r="L10" s="36">
        <v>0</v>
      </c>
      <c r="M10" s="36">
        <v>525.71606099999997</v>
      </c>
      <c r="N10" s="39">
        <v>525.71606099999997</v>
      </c>
      <c r="O10" s="38">
        <v>0</v>
      </c>
      <c r="P10" s="36">
        <v>18.544094999999999</v>
      </c>
      <c r="Q10" s="37">
        <v>18.544094999999999</v>
      </c>
      <c r="R10" s="36">
        <v>0</v>
      </c>
      <c r="S10" s="36">
        <v>494.83594699999998</v>
      </c>
      <c r="T10" s="39">
        <v>494.83594699999998</v>
      </c>
      <c r="U10" s="28">
        <f t="shared" ref="U10:U23" si="1">+((K10/Q10)-1)*100</f>
        <v>-41.948674227564076</v>
      </c>
      <c r="V10" s="34">
        <f t="shared" ref="V10:V23" si="2">+((N10/T10)-1)*100</f>
        <v>6.2404750882012916</v>
      </c>
    </row>
    <row r="11" spans="1:22" ht="15" x14ac:dyDescent="0.2">
      <c r="A11" s="32" t="s">
        <v>9</v>
      </c>
      <c r="B11" s="9" t="s">
        <v>34</v>
      </c>
      <c r="C11" s="9" t="s">
        <v>25</v>
      </c>
      <c r="D11" s="9" t="s">
        <v>55</v>
      </c>
      <c r="E11" s="41" t="s">
        <v>56</v>
      </c>
      <c r="F11" s="9" t="s">
        <v>57</v>
      </c>
      <c r="G11" s="9" t="s">
        <v>58</v>
      </c>
      <c r="H11" s="16" t="s">
        <v>59</v>
      </c>
      <c r="I11" s="38">
        <v>3511.2181350000001</v>
      </c>
      <c r="J11" s="36">
        <v>112.90548099999999</v>
      </c>
      <c r="K11" s="37">
        <v>3624.1236170000002</v>
      </c>
      <c r="L11" s="36">
        <v>41815.026363999998</v>
      </c>
      <c r="M11" s="36">
        <v>917.31422399999997</v>
      </c>
      <c r="N11" s="39">
        <v>42732.340587999999</v>
      </c>
      <c r="O11" s="38">
        <v>3393.7750679999999</v>
      </c>
      <c r="P11" s="36">
        <v>65.596909999999994</v>
      </c>
      <c r="Q11" s="37">
        <v>3459.3719780000001</v>
      </c>
      <c r="R11" s="36">
        <v>37962.779950999997</v>
      </c>
      <c r="S11" s="36">
        <v>707.04630499999996</v>
      </c>
      <c r="T11" s="39">
        <v>38669.826255</v>
      </c>
      <c r="U11" s="28">
        <f t="shared" si="1"/>
        <v>4.7624724963879039</v>
      </c>
      <c r="V11" s="34">
        <f t="shared" si="2"/>
        <v>10.505644132483582</v>
      </c>
    </row>
    <row r="12" spans="1:22" ht="15" x14ac:dyDescent="0.2">
      <c r="A12" s="32" t="s">
        <v>9</v>
      </c>
      <c r="B12" s="9" t="s">
        <v>34</v>
      </c>
      <c r="C12" s="9" t="s">
        <v>25</v>
      </c>
      <c r="D12" s="9" t="s">
        <v>60</v>
      </c>
      <c r="E12" s="9" t="s">
        <v>61</v>
      </c>
      <c r="F12" s="9" t="s">
        <v>20</v>
      </c>
      <c r="G12" s="9" t="s">
        <v>62</v>
      </c>
      <c r="H12" s="16" t="s">
        <v>62</v>
      </c>
      <c r="I12" s="38">
        <v>877.75499400000001</v>
      </c>
      <c r="J12" s="36">
        <v>135.40951100000001</v>
      </c>
      <c r="K12" s="37">
        <v>1013.164505</v>
      </c>
      <c r="L12" s="36">
        <v>8955.7995919999994</v>
      </c>
      <c r="M12" s="36">
        <v>1190.1110309999999</v>
      </c>
      <c r="N12" s="39">
        <v>10145.910623</v>
      </c>
      <c r="O12" s="38">
        <v>940.83935399999996</v>
      </c>
      <c r="P12" s="36">
        <v>84.437779000000006</v>
      </c>
      <c r="Q12" s="37">
        <v>1025.277133</v>
      </c>
      <c r="R12" s="36">
        <v>5916.0423250000003</v>
      </c>
      <c r="S12" s="36">
        <v>213.76260500000001</v>
      </c>
      <c r="T12" s="39">
        <v>6129.8049300000002</v>
      </c>
      <c r="U12" s="28">
        <f t="shared" si="1"/>
        <v>-1.1814003853336752</v>
      </c>
      <c r="V12" s="34">
        <f t="shared" si="2"/>
        <v>65.517675339792575</v>
      </c>
    </row>
    <row r="13" spans="1:22" ht="15" x14ac:dyDescent="0.2">
      <c r="A13" s="32" t="s">
        <v>9</v>
      </c>
      <c r="B13" s="9" t="s">
        <v>34</v>
      </c>
      <c r="C13" s="9" t="s">
        <v>25</v>
      </c>
      <c r="D13" s="9" t="s">
        <v>60</v>
      </c>
      <c r="E13" s="9" t="s">
        <v>63</v>
      </c>
      <c r="F13" s="9" t="s">
        <v>64</v>
      </c>
      <c r="G13" s="9" t="s">
        <v>65</v>
      </c>
      <c r="H13" s="16" t="s">
        <v>66</v>
      </c>
      <c r="I13" s="38">
        <v>744.50845200000003</v>
      </c>
      <c r="J13" s="36">
        <v>134.13923500000001</v>
      </c>
      <c r="K13" s="37">
        <v>878.64768700000002</v>
      </c>
      <c r="L13" s="36">
        <v>8121.0055419999999</v>
      </c>
      <c r="M13" s="36">
        <v>1129.665336</v>
      </c>
      <c r="N13" s="39">
        <v>9250.6708780000008</v>
      </c>
      <c r="O13" s="38">
        <v>837.63712099999998</v>
      </c>
      <c r="P13" s="36">
        <v>85.871223999999998</v>
      </c>
      <c r="Q13" s="37">
        <v>923.50834499999996</v>
      </c>
      <c r="R13" s="36">
        <v>9327.8846909999993</v>
      </c>
      <c r="S13" s="36">
        <v>1139.0699509999999</v>
      </c>
      <c r="T13" s="39">
        <v>10466.954642000001</v>
      </c>
      <c r="U13" s="28">
        <f t="shared" si="1"/>
        <v>-4.8576342859143251</v>
      </c>
      <c r="V13" s="34">
        <f t="shared" si="2"/>
        <v>-11.620225802063811</v>
      </c>
    </row>
    <row r="14" spans="1:22" ht="15" x14ac:dyDescent="0.2">
      <c r="A14" s="32" t="s">
        <v>9</v>
      </c>
      <c r="B14" s="9" t="s">
        <v>34</v>
      </c>
      <c r="C14" s="9" t="s">
        <v>25</v>
      </c>
      <c r="D14" s="9" t="s">
        <v>60</v>
      </c>
      <c r="E14" s="9" t="s">
        <v>67</v>
      </c>
      <c r="F14" s="9" t="s">
        <v>52</v>
      </c>
      <c r="G14" s="9" t="s">
        <v>68</v>
      </c>
      <c r="H14" s="16" t="s">
        <v>69</v>
      </c>
      <c r="I14" s="38">
        <v>309.37843400000003</v>
      </c>
      <c r="J14" s="36">
        <v>18.450662000000001</v>
      </c>
      <c r="K14" s="37">
        <v>327.82909599999999</v>
      </c>
      <c r="L14" s="36">
        <v>4844.0929260000003</v>
      </c>
      <c r="M14" s="36">
        <v>373.50045399999999</v>
      </c>
      <c r="N14" s="39">
        <v>5217.5933800000003</v>
      </c>
      <c r="O14" s="38">
        <v>400.47151300000002</v>
      </c>
      <c r="P14" s="36">
        <v>33.637808</v>
      </c>
      <c r="Q14" s="37">
        <v>434.10932100000002</v>
      </c>
      <c r="R14" s="36">
        <v>4303.8720919999996</v>
      </c>
      <c r="S14" s="36">
        <v>337.75644299999999</v>
      </c>
      <c r="T14" s="39">
        <v>4641.6285340000004</v>
      </c>
      <c r="U14" s="28">
        <f t="shared" si="1"/>
        <v>-24.48236420152794</v>
      </c>
      <c r="V14" s="34">
        <f t="shared" si="2"/>
        <v>12.408680310822984</v>
      </c>
    </row>
    <row r="15" spans="1:22" ht="15" x14ac:dyDescent="0.2">
      <c r="A15" s="32" t="s">
        <v>9</v>
      </c>
      <c r="B15" s="9" t="s">
        <v>70</v>
      </c>
      <c r="C15" s="9" t="s">
        <v>25</v>
      </c>
      <c r="D15" s="9" t="s">
        <v>60</v>
      </c>
      <c r="E15" s="9" t="s">
        <v>63</v>
      </c>
      <c r="F15" s="9" t="s">
        <v>64</v>
      </c>
      <c r="G15" s="9" t="s">
        <v>65</v>
      </c>
      <c r="H15" s="16" t="s">
        <v>66</v>
      </c>
      <c r="I15" s="38">
        <v>0</v>
      </c>
      <c r="J15" s="36">
        <v>48.307085999999998</v>
      </c>
      <c r="K15" s="37">
        <v>48.307085999999998</v>
      </c>
      <c r="L15" s="36">
        <v>0</v>
      </c>
      <c r="M15" s="36">
        <v>399.93217700000002</v>
      </c>
      <c r="N15" s="39">
        <v>399.93217700000002</v>
      </c>
      <c r="O15" s="38">
        <v>0</v>
      </c>
      <c r="P15" s="36">
        <v>54.434846</v>
      </c>
      <c r="Q15" s="37">
        <v>54.434846</v>
      </c>
      <c r="R15" s="36">
        <v>0</v>
      </c>
      <c r="S15" s="36">
        <v>333.825042</v>
      </c>
      <c r="T15" s="39">
        <v>333.825042</v>
      </c>
      <c r="U15" s="28">
        <f t="shared" si="1"/>
        <v>-11.257053983398801</v>
      </c>
      <c r="V15" s="34">
        <f t="shared" si="2"/>
        <v>19.802928685020582</v>
      </c>
    </row>
    <row r="16" spans="1:22" ht="15" x14ac:dyDescent="0.2">
      <c r="A16" s="32" t="s">
        <v>9</v>
      </c>
      <c r="B16" s="9" t="s">
        <v>34</v>
      </c>
      <c r="C16" s="9" t="s">
        <v>25</v>
      </c>
      <c r="D16" s="9" t="s">
        <v>71</v>
      </c>
      <c r="E16" s="9" t="s">
        <v>72</v>
      </c>
      <c r="F16" s="9" t="s">
        <v>38</v>
      </c>
      <c r="G16" s="9" t="s">
        <v>73</v>
      </c>
      <c r="H16" s="16" t="s">
        <v>74</v>
      </c>
      <c r="I16" s="38">
        <v>0</v>
      </c>
      <c r="J16" s="36">
        <v>0</v>
      </c>
      <c r="K16" s="37">
        <v>0</v>
      </c>
      <c r="L16" s="36">
        <v>226.26240000000001</v>
      </c>
      <c r="M16" s="36">
        <v>16.165277</v>
      </c>
      <c r="N16" s="39">
        <v>242.42767699999999</v>
      </c>
      <c r="O16" s="38">
        <v>0</v>
      </c>
      <c r="P16" s="36">
        <v>0</v>
      </c>
      <c r="Q16" s="37">
        <v>0</v>
      </c>
      <c r="R16" s="36">
        <v>337.50138500000003</v>
      </c>
      <c r="S16" s="36">
        <v>28.306407</v>
      </c>
      <c r="T16" s="39">
        <v>365.80779200000001</v>
      </c>
      <c r="U16" s="27" t="s">
        <v>17</v>
      </c>
      <c r="V16" s="34">
        <f t="shared" si="2"/>
        <v>-33.728126545757128</v>
      </c>
    </row>
    <row r="17" spans="1:22" ht="15" x14ac:dyDescent="0.2">
      <c r="A17" s="32" t="s">
        <v>9</v>
      </c>
      <c r="B17" s="9" t="s">
        <v>34</v>
      </c>
      <c r="C17" s="9" t="s">
        <v>25</v>
      </c>
      <c r="D17" s="9" t="s">
        <v>75</v>
      </c>
      <c r="E17" s="9" t="s">
        <v>76</v>
      </c>
      <c r="F17" s="9" t="s">
        <v>38</v>
      </c>
      <c r="G17" s="9" t="s">
        <v>77</v>
      </c>
      <c r="H17" s="16" t="s">
        <v>78</v>
      </c>
      <c r="I17" s="38">
        <v>18467.337</v>
      </c>
      <c r="J17" s="36">
        <v>4792.7575999999999</v>
      </c>
      <c r="K17" s="37">
        <v>23260.0946</v>
      </c>
      <c r="L17" s="36">
        <v>260415.7923</v>
      </c>
      <c r="M17" s="36">
        <v>55386.01238</v>
      </c>
      <c r="N17" s="39">
        <v>315801.80468</v>
      </c>
      <c r="O17" s="38">
        <v>16199.5095</v>
      </c>
      <c r="P17" s="36">
        <v>4085.8344000000002</v>
      </c>
      <c r="Q17" s="37">
        <v>20285.3439</v>
      </c>
      <c r="R17" s="36">
        <v>218660.06330000001</v>
      </c>
      <c r="S17" s="36">
        <v>51329.2647</v>
      </c>
      <c r="T17" s="39">
        <v>269989.32799999998</v>
      </c>
      <c r="U17" s="28">
        <f t="shared" si="1"/>
        <v>14.66453176571485</v>
      </c>
      <c r="V17" s="34">
        <f t="shared" si="2"/>
        <v>16.968254641531622</v>
      </c>
    </row>
    <row r="18" spans="1:22" ht="15" x14ac:dyDescent="0.2">
      <c r="A18" s="32" t="s">
        <v>9</v>
      </c>
      <c r="B18" s="9" t="s">
        <v>34</v>
      </c>
      <c r="C18" s="9" t="s">
        <v>25</v>
      </c>
      <c r="D18" s="9" t="s">
        <v>79</v>
      </c>
      <c r="E18" s="9" t="s">
        <v>80</v>
      </c>
      <c r="F18" s="9" t="s">
        <v>48</v>
      </c>
      <c r="G18" s="9" t="s">
        <v>81</v>
      </c>
      <c r="H18" s="16" t="s">
        <v>82</v>
      </c>
      <c r="I18" s="38">
        <v>0</v>
      </c>
      <c r="J18" s="36">
        <v>259.14083299999999</v>
      </c>
      <c r="K18" s="37">
        <v>259.14083299999999</v>
      </c>
      <c r="L18" s="36">
        <v>0</v>
      </c>
      <c r="M18" s="36">
        <v>2351.5656920000001</v>
      </c>
      <c r="N18" s="39">
        <v>2351.5656920000001</v>
      </c>
      <c r="O18" s="38">
        <v>0</v>
      </c>
      <c r="P18" s="36">
        <v>230.4554</v>
      </c>
      <c r="Q18" s="37">
        <v>230.4554</v>
      </c>
      <c r="R18" s="36">
        <v>0</v>
      </c>
      <c r="S18" s="36">
        <v>2092.4480960000001</v>
      </c>
      <c r="T18" s="39">
        <v>2092.4480960000001</v>
      </c>
      <c r="U18" s="28">
        <f t="shared" si="1"/>
        <v>12.447281773393026</v>
      </c>
      <c r="V18" s="34">
        <f t="shared" si="2"/>
        <v>12.38346587881145</v>
      </c>
    </row>
    <row r="19" spans="1:22" ht="15" x14ac:dyDescent="0.2">
      <c r="A19" s="32" t="s">
        <v>9</v>
      </c>
      <c r="B19" s="9" t="s">
        <v>34</v>
      </c>
      <c r="C19" s="9" t="s">
        <v>25</v>
      </c>
      <c r="D19" s="9" t="s">
        <v>83</v>
      </c>
      <c r="E19" s="9" t="s">
        <v>84</v>
      </c>
      <c r="F19" s="9" t="s">
        <v>27</v>
      </c>
      <c r="G19" s="9" t="s">
        <v>28</v>
      </c>
      <c r="H19" s="16" t="s">
        <v>28</v>
      </c>
      <c r="I19" s="38">
        <v>835.56921199999999</v>
      </c>
      <c r="J19" s="36">
        <v>52.242258</v>
      </c>
      <c r="K19" s="37">
        <v>887.81146999999999</v>
      </c>
      <c r="L19" s="36">
        <v>8170.2114460000003</v>
      </c>
      <c r="M19" s="36">
        <v>534.99421199999995</v>
      </c>
      <c r="N19" s="39">
        <v>8705.2056580000008</v>
      </c>
      <c r="O19" s="38">
        <v>470.47893800000003</v>
      </c>
      <c r="P19" s="36">
        <v>54.327249000000002</v>
      </c>
      <c r="Q19" s="37">
        <v>524.80618700000002</v>
      </c>
      <c r="R19" s="36">
        <v>7327.7811979999997</v>
      </c>
      <c r="S19" s="36">
        <v>448.33143200000001</v>
      </c>
      <c r="T19" s="39">
        <v>7776.1126299999996</v>
      </c>
      <c r="U19" s="28">
        <f t="shared" si="1"/>
        <v>69.169398530737965</v>
      </c>
      <c r="V19" s="34">
        <f t="shared" si="2"/>
        <v>11.94803974952201</v>
      </c>
    </row>
    <row r="20" spans="1:22" ht="15" x14ac:dyDescent="0.2">
      <c r="A20" s="32" t="s">
        <v>9</v>
      </c>
      <c r="B20" s="9" t="s">
        <v>34</v>
      </c>
      <c r="C20" s="9" t="s">
        <v>25</v>
      </c>
      <c r="D20" s="9" t="s">
        <v>83</v>
      </c>
      <c r="E20" s="9" t="s">
        <v>85</v>
      </c>
      <c r="F20" s="9" t="s">
        <v>27</v>
      </c>
      <c r="G20" s="9" t="s">
        <v>28</v>
      </c>
      <c r="H20" s="16" t="s">
        <v>85</v>
      </c>
      <c r="I20" s="38">
        <v>700.31687399999998</v>
      </c>
      <c r="J20" s="36">
        <v>48.072049</v>
      </c>
      <c r="K20" s="37">
        <v>748.38892299999998</v>
      </c>
      <c r="L20" s="36">
        <v>7495.462031</v>
      </c>
      <c r="M20" s="36">
        <v>490.468613</v>
      </c>
      <c r="N20" s="39">
        <v>7985.930644</v>
      </c>
      <c r="O20" s="38">
        <v>524.71612800000003</v>
      </c>
      <c r="P20" s="36">
        <v>48.952221999999999</v>
      </c>
      <c r="Q20" s="37">
        <v>573.66835000000003</v>
      </c>
      <c r="R20" s="36">
        <v>4594.7414509999999</v>
      </c>
      <c r="S20" s="36">
        <v>418.29801200000003</v>
      </c>
      <c r="T20" s="39">
        <v>5013.0394630000001</v>
      </c>
      <c r="U20" s="28">
        <f t="shared" si="1"/>
        <v>30.456721727806645</v>
      </c>
      <c r="V20" s="34">
        <f t="shared" si="2"/>
        <v>59.303167328766747</v>
      </c>
    </row>
    <row r="21" spans="1:22" ht="15" x14ac:dyDescent="0.2">
      <c r="A21" s="32" t="s">
        <v>9</v>
      </c>
      <c r="B21" s="9" t="s">
        <v>34</v>
      </c>
      <c r="C21" s="9" t="s">
        <v>25</v>
      </c>
      <c r="D21" s="9" t="s">
        <v>83</v>
      </c>
      <c r="E21" s="9" t="s">
        <v>86</v>
      </c>
      <c r="F21" s="9" t="s">
        <v>27</v>
      </c>
      <c r="G21" s="9" t="s">
        <v>28</v>
      </c>
      <c r="H21" s="16" t="s">
        <v>28</v>
      </c>
      <c r="I21" s="38">
        <v>63.964368</v>
      </c>
      <c r="J21" s="36">
        <v>51.012464000000001</v>
      </c>
      <c r="K21" s="37">
        <v>114.976832</v>
      </c>
      <c r="L21" s="36">
        <v>901.83137699999997</v>
      </c>
      <c r="M21" s="36">
        <v>472.59517899999997</v>
      </c>
      <c r="N21" s="39">
        <v>1374.4265559999999</v>
      </c>
      <c r="O21" s="38">
        <v>66.950389999999999</v>
      </c>
      <c r="P21" s="36">
        <v>27.029648999999999</v>
      </c>
      <c r="Q21" s="37">
        <v>93.980039000000005</v>
      </c>
      <c r="R21" s="36">
        <v>964.85888499999999</v>
      </c>
      <c r="S21" s="36">
        <v>268.58736900000002</v>
      </c>
      <c r="T21" s="39">
        <v>1233.446254</v>
      </c>
      <c r="U21" s="28">
        <f t="shared" si="1"/>
        <v>22.341758125893097</v>
      </c>
      <c r="V21" s="34">
        <f t="shared" si="2"/>
        <v>11.429788816724562</v>
      </c>
    </row>
    <row r="22" spans="1:22" ht="15" x14ac:dyDescent="0.2">
      <c r="A22" s="32" t="s">
        <v>9</v>
      </c>
      <c r="B22" s="9" t="s">
        <v>34</v>
      </c>
      <c r="C22" s="9" t="s">
        <v>25</v>
      </c>
      <c r="D22" s="9" t="s">
        <v>87</v>
      </c>
      <c r="E22" s="9" t="s">
        <v>88</v>
      </c>
      <c r="F22" s="9" t="s">
        <v>64</v>
      </c>
      <c r="G22" s="9" t="s">
        <v>64</v>
      </c>
      <c r="H22" s="16" t="s">
        <v>89</v>
      </c>
      <c r="I22" s="38">
        <v>3835.8402449999999</v>
      </c>
      <c r="J22" s="36">
        <v>81.784206999999995</v>
      </c>
      <c r="K22" s="37">
        <v>3917.624452</v>
      </c>
      <c r="L22" s="36">
        <v>44361.597625000002</v>
      </c>
      <c r="M22" s="36">
        <v>815.83086400000002</v>
      </c>
      <c r="N22" s="39">
        <v>45177.428488999998</v>
      </c>
      <c r="O22" s="38">
        <v>3520.5223500000002</v>
      </c>
      <c r="P22" s="36">
        <v>58.218032000000001</v>
      </c>
      <c r="Q22" s="37">
        <v>3578.740382</v>
      </c>
      <c r="R22" s="36">
        <v>44626.321447000002</v>
      </c>
      <c r="S22" s="36">
        <v>834.27900599999998</v>
      </c>
      <c r="T22" s="39">
        <v>45460.600452999999</v>
      </c>
      <c r="U22" s="28">
        <f t="shared" si="1"/>
        <v>9.4693672585048674</v>
      </c>
      <c r="V22" s="34">
        <f t="shared" si="2"/>
        <v>-0.62289534493228382</v>
      </c>
    </row>
    <row r="23" spans="1:22" ht="15" x14ac:dyDescent="0.2">
      <c r="A23" s="32" t="s">
        <v>9</v>
      </c>
      <c r="B23" s="9" t="s">
        <v>34</v>
      </c>
      <c r="C23" s="9" t="s">
        <v>25</v>
      </c>
      <c r="D23" s="9" t="s">
        <v>90</v>
      </c>
      <c r="E23" s="41" t="s">
        <v>91</v>
      </c>
      <c r="F23" s="9" t="s">
        <v>27</v>
      </c>
      <c r="G23" s="9" t="s">
        <v>28</v>
      </c>
      <c r="H23" s="16" t="s">
        <v>28</v>
      </c>
      <c r="I23" s="38">
        <v>3472.549176</v>
      </c>
      <c r="J23" s="36">
        <v>0</v>
      </c>
      <c r="K23" s="37">
        <v>3472.549176</v>
      </c>
      <c r="L23" s="36">
        <v>31960.166399999998</v>
      </c>
      <c r="M23" s="36">
        <v>0</v>
      </c>
      <c r="N23" s="39">
        <v>31960.166399999998</v>
      </c>
      <c r="O23" s="38">
        <v>3442.6528950000002</v>
      </c>
      <c r="P23" s="36">
        <v>0</v>
      </c>
      <c r="Q23" s="37">
        <v>3442.6528950000002</v>
      </c>
      <c r="R23" s="36">
        <v>32831.003840999998</v>
      </c>
      <c r="S23" s="36">
        <v>0</v>
      </c>
      <c r="T23" s="39">
        <v>32831.003840999998</v>
      </c>
      <c r="U23" s="28">
        <f t="shared" si="1"/>
        <v>0.86840822795177797</v>
      </c>
      <c r="V23" s="34">
        <f t="shared" si="2"/>
        <v>-2.6524849657885929</v>
      </c>
    </row>
    <row r="24" spans="1:22" ht="15" x14ac:dyDescent="0.2">
      <c r="A24" s="32" t="s">
        <v>9</v>
      </c>
      <c r="B24" s="9" t="s">
        <v>34</v>
      </c>
      <c r="C24" s="9" t="s">
        <v>25</v>
      </c>
      <c r="D24" s="9" t="s">
        <v>92</v>
      </c>
      <c r="E24" s="9" t="s">
        <v>93</v>
      </c>
      <c r="F24" s="9" t="s">
        <v>52</v>
      </c>
      <c r="G24" s="9" t="s">
        <v>52</v>
      </c>
      <c r="H24" s="16" t="s">
        <v>94</v>
      </c>
      <c r="I24" s="38">
        <v>435.19641799999999</v>
      </c>
      <c r="J24" s="36">
        <v>41.507134999999998</v>
      </c>
      <c r="K24" s="37">
        <v>476.703553</v>
      </c>
      <c r="L24" s="36">
        <v>2799.9695670000001</v>
      </c>
      <c r="M24" s="36">
        <v>333.06931900000001</v>
      </c>
      <c r="N24" s="39">
        <v>3133.0388859999998</v>
      </c>
      <c r="O24" s="38">
        <v>0</v>
      </c>
      <c r="P24" s="36">
        <v>0</v>
      </c>
      <c r="Q24" s="37">
        <v>0</v>
      </c>
      <c r="R24" s="36">
        <v>0</v>
      </c>
      <c r="S24" s="36">
        <v>0</v>
      </c>
      <c r="T24" s="39">
        <v>0</v>
      </c>
      <c r="U24" s="27" t="s">
        <v>17</v>
      </c>
      <c r="V24" s="33" t="s">
        <v>17</v>
      </c>
    </row>
    <row r="25" spans="1:22" ht="15" x14ac:dyDescent="0.2">
      <c r="A25" s="32" t="s">
        <v>9</v>
      </c>
      <c r="B25" s="9" t="s">
        <v>34</v>
      </c>
      <c r="C25" s="9" t="s">
        <v>25</v>
      </c>
      <c r="D25" s="9" t="s">
        <v>92</v>
      </c>
      <c r="E25" s="9" t="s">
        <v>95</v>
      </c>
      <c r="F25" s="9" t="s">
        <v>38</v>
      </c>
      <c r="G25" s="9" t="s">
        <v>96</v>
      </c>
      <c r="H25" s="16" t="s">
        <v>97</v>
      </c>
      <c r="I25" s="38">
        <v>0</v>
      </c>
      <c r="J25" s="36">
        <v>0</v>
      </c>
      <c r="K25" s="37">
        <v>0</v>
      </c>
      <c r="L25" s="36">
        <v>0</v>
      </c>
      <c r="M25" s="36">
        <v>0</v>
      </c>
      <c r="N25" s="39">
        <v>0</v>
      </c>
      <c r="O25" s="38">
        <v>32.893740000000001</v>
      </c>
      <c r="P25" s="36">
        <v>2.866644</v>
      </c>
      <c r="Q25" s="37">
        <v>35.760384000000002</v>
      </c>
      <c r="R25" s="36">
        <v>649.79944499999999</v>
      </c>
      <c r="S25" s="36">
        <v>85.504919000000001</v>
      </c>
      <c r="T25" s="39">
        <v>735.30436399999996</v>
      </c>
      <c r="U25" s="27" t="s">
        <v>17</v>
      </c>
      <c r="V25" s="33" t="s">
        <v>17</v>
      </c>
    </row>
    <row r="26" spans="1:22" ht="15" x14ac:dyDescent="0.2">
      <c r="A26" s="32" t="s">
        <v>9</v>
      </c>
      <c r="B26" s="9" t="s">
        <v>34</v>
      </c>
      <c r="C26" s="9" t="s">
        <v>35</v>
      </c>
      <c r="D26" s="9" t="s">
        <v>98</v>
      </c>
      <c r="E26" s="41" t="s">
        <v>99</v>
      </c>
      <c r="F26" s="9" t="s">
        <v>38</v>
      </c>
      <c r="G26" s="9" t="s">
        <v>73</v>
      </c>
      <c r="H26" s="16" t="s">
        <v>74</v>
      </c>
      <c r="I26" s="38">
        <v>0</v>
      </c>
      <c r="J26" s="36">
        <v>0</v>
      </c>
      <c r="K26" s="37">
        <v>0</v>
      </c>
      <c r="L26" s="36">
        <v>0</v>
      </c>
      <c r="M26" s="36">
        <v>0</v>
      </c>
      <c r="N26" s="39">
        <v>0</v>
      </c>
      <c r="O26" s="38">
        <v>24.713819999999998</v>
      </c>
      <c r="P26" s="36">
        <v>4.1201999999999996</v>
      </c>
      <c r="Q26" s="37">
        <v>28.834019999999999</v>
      </c>
      <c r="R26" s="36">
        <v>168.12000900000001</v>
      </c>
      <c r="S26" s="36">
        <v>19.509525</v>
      </c>
      <c r="T26" s="39">
        <v>187.62953400000001</v>
      </c>
      <c r="U26" s="27" t="s">
        <v>17</v>
      </c>
      <c r="V26" s="33" t="s">
        <v>17</v>
      </c>
    </row>
    <row r="27" spans="1:22" ht="15" x14ac:dyDescent="0.2">
      <c r="A27" s="32" t="s">
        <v>9</v>
      </c>
      <c r="B27" s="9" t="s">
        <v>34</v>
      </c>
      <c r="C27" s="9" t="s">
        <v>25</v>
      </c>
      <c r="D27" s="9" t="s">
        <v>100</v>
      </c>
      <c r="E27" s="9" t="s">
        <v>101</v>
      </c>
      <c r="F27" s="9" t="s">
        <v>102</v>
      </c>
      <c r="G27" s="9" t="s">
        <v>103</v>
      </c>
      <c r="H27" s="16" t="s">
        <v>104</v>
      </c>
      <c r="I27" s="38">
        <v>16346.647800000001</v>
      </c>
      <c r="J27" s="36">
        <v>708.68880000000001</v>
      </c>
      <c r="K27" s="37">
        <v>17055.336599999999</v>
      </c>
      <c r="L27" s="36">
        <v>155145.74220000001</v>
      </c>
      <c r="M27" s="36">
        <v>6594.6535999999996</v>
      </c>
      <c r="N27" s="39">
        <v>161740.3958</v>
      </c>
      <c r="O27" s="38">
        <v>11107.617700000001</v>
      </c>
      <c r="P27" s="36">
        <v>627.33090000000004</v>
      </c>
      <c r="Q27" s="37">
        <v>11734.9486</v>
      </c>
      <c r="R27" s="36">
        <v>107958.55551999999</v>
      </c>
      <c r="S27" s="36">
        <v>6078.9801200000002</v>
      </c>
      <c r="T27" s="39">
        <v>114037.53564</v>
      </c>
      <c r="U27" s="28">
        <f t="shared" ref="U27:U79" si="3">+((K27/Q27)-1)*100</f>
        <v>45.337974467139965</v>
      </c>
      <c r="V27" s="34">
        <f t="shared" ref="V27:V81" si="4">+((N27/T27)-1)*100</f>
        <v>41.830840952746499</v>
      </c>
    </row>
    <row r="28" spans="1:22" ht="15" x14ac:dyDescent="0.2">
      <c r="A28" s="32" t="s">
        <v>9</v>
      </c>
      <c r="B28" s="9" t="s">
        <v>34</v>
      </c>
      <c r="C28" s="9" t="s">
        <v>25</v>
      </c>
      <c r="D28" s="9" t="s">
        <v>100</v>
      </c>
      <c r="E28" s="41" t="s">
        <v>105</v>
      </c>
      <c r="F28" s="9" t="s">
        <v>64</v>
      </c>
      <c r="G28" s="9" t="s">
        <v>64</v>
      </c>
      <c r="H28" s="16" t="s">
        <v>106</v>
      </c>
      <c r="I28" s="38">
        <v>5973.9624000000003</v>
      </c>
      <c r="J28" s="36">
        <v>162.8546</v>
      </c>
      <c r="K28" s="37">
        <v>6136.817</v>
      </c>
      <c r="L28" s="36">
        <v>61836.6414</v>
      </c>
      <c r="M28" s="36">
        <v>1480.32944</v>
      </c>
      <c r="N28" s="39">
        <v>63316.970840000002</v>
      </c>
      <c r="O28" s="38">
        <v>5072.2819</v>
      </c>
      <c r="P28" s="36">
        <v>83.417100000000005</v>
      </c>
      <c r="Q28" s="37">
        <v>5155.6989999999996</v>
      </c>
      <c r="R28" s="36">
        <v>70714.4715</v>
      </c>
      <c r="S28" s="36">
        <v>1241.9549</v>
      </c>
      <c r="T28" s="39">
        <v>71956.426399999997</v>
      </c>
      <c r="U28" s="28">
        <f t="shared" si="3"/>
        <v>19.029776563759839</v>
      </c>
      <c r="V28" s="34">
        <f t="shared" si="4"/>
        <v>-12.006510039803754</v>
      </c>
    </row>
    <row r="29" spans="1:22" ht="15" x14ac:dyDescent="0.2">
      <c r="A29" s="32" t="s">
        <v>9</v>
      </c>
      <c r="B29" s="9" t="s">
        <v>34</v>
      </c>
      <c r="C29" s="9" t="s">
        <v>25</v>
      </c>
      <c r="D29" s="9" t="s">
        <v>107</v>
      </c>
      <c r="E29" s="41" t="s">
        <v>108</v>
      </c>
      <c r="F29" s="9" t="s">
        <v>109</v>
      </c>
      <c r="G29" s="9" t="s">
        <v>110</v>
      </c>
      <c r="H29" s="16" t="s">
        <v>108</v>
      </c>
      <c r="I29" s="38">
        <v>311.87395199999997</v>
      </c>
      <c r="J29" s="36">
        <v>71.843721000000002</v>
      </c>
      <c r="K29" s="37">
        <v>383.71767199999999</v>
      </c>
      <c r="L29" s="36">
        <v>5670.642253</v>
      </c>
      <c r="M29" s="36">
        <v>740.30027199999995</v>
      </c>
      <c r="N29" s="39">
        <v>6410.9425250000004</v>
      </c>
      <c r="O29" s="38">
        <v>472.19755300000003</v>
      </c>
      <c r="P29" s="36">
        <v>56.779004</v>
      </c>
      <c r="Q29" s="37">
        <v>528.97655799999995</v>
      </c>
      <c r="R29" s="36">
        <v>6563.1078379999999</v>
      </c>
      <c r="S29" s="36">
        <v>479.25273700000002</v>
      </c>
      <c r="T29" s="39">
        <v>7042.3605749999997</v>
      </c>
      <c r="U29" s="28">
        <f t="shared" si="3"/>
        <v>-27.460363564920009</v>
      </c>
      <c r="V29" s="34">
        <f t="shared" si="4"/>
        <v>-8.9660000120059031</v>
      </c>
    </row>
    <row r="30" spans="1:22" ht="15" x14ac:dyDescent="0.2">
      <c r="A30" s="32" t="s">
        <v>9</v>
      </c>
      <c r="B30" s="9" t="s">
        <v>34</v>
      </c>
      <c r="C30" s="9" t="s">
        <v>25</v>
      </c>
      <c r="D30" s="9" t="s">
        <v>107</v>
      </c>
      <c r="E30" s="9" t="s">
        <v>111</v>
      </c>
      <c r="F30" s="9" t="s">
        <v>64</v>
      </c>
      <c r="G30" s="9" t="s">
        <v>64</v>
      </c>
      <c r="H30" s="16" t="s">
        <v>112</v>
      </c>
      <c r="I30" s="38">
        <v>0</v>
      </c>
      <c r="J30" s="36">
        <v>0</v>
      </c>
      <c r="K30" s="37">
        <v>0</v>
      </c>
      <c r="L30" s="36">
        <v>0</v>
      </c>
      <c r="M30" s="36">
        <v>0</v>
      </c>
      <c r="N30" s="39">
        <v>0</v>
      </c>
      <c r="O30" s="38">
        <v>0</v>
      </c>
      <c r="P30" s="36">
        <v>0</v>
      </c>
      <c r="Q30" s="37">
        <v>0</v>
      </c>
      <c r="R30" s="36">
        <v>997.93033100000002</v>
      </c>
      <c r="S30" s="36">
        <v>127.557001</v>
      </c>
      <c r="T30" s="39">
        <v>1125.4873319999999</v>
      </c>
      <c r="U30" s="27" t="s">
        <v>17</v>
      </c>
      <c r="V30" s="33" t="s">
        <v>17</v>
      </c>
    </row>
    <row r="31" spans="1:22" ht="15" x14ac:dyDescent="0.2">
      <c r="A31" s="32" t="s">
        <v>9</v>
      </c>
      <c r="B31" s="9" t="s">
        <v>34</v>
      </c>
      <c r="C31" s="9" t="s">
        <v>25</v>
      </c>
      <c r="D31" s="9" t="s">
        <v>113</v>
      </c>
      <c r="E31" s="41" t="s">
        <v>114</v>
      </c>
      <c r="F31" s="9" t="s">
        <v>43</v>
      </c>
      <c r="G31" s="9" t="s">
        <v>115</v>
      </c>
      <c r="H31" s="16" t="s">
        <v>116</v>
      </c>
      <c r="I31" s="38">
        <v>2078.5985000000001</v>
      </c>
      <c r="J31" s="36">
        <v>111.88212</v>
      </c>
      <c r="K31" s="37">
        <v>2190.4806199999998</v>
      </c>
      <c r="L31" s="36">
        <v>22612.516479999998</v>
      </c>
      <c r="M31" s="36">
        <v>1257.7881400000001</v>
      </c>
      <c r="N31" s="39">
        <v>23870.304619999999</v>
      </c>
      <c r="O31" s="38">
        <v>1994.8282799999999</v>
      </c>
      <c r="P31" s="36">
        <v>96.059579999999997</v>
      </c>
      <c r="Q31" s="37">
        <v>2090.8878599999998</v>
      </c>
      <c r="R31" s="36">
        <v>19515.590919999999</v>
      </c>
      <c r="S31" s="36">
        <v>1225.89436</v>
      </c>
      <c r="T31" s="39">
        <v>20741.485280000001</v>
      </c>
      <c r="U31" s="28">
        <f t="shared" si="3"/>
        <v>4.7631803649192284</v>
      </c>
      <c r="V31" s="34">
        <f t="shared" si="4"/>
        <v>15.084837453839262</v>
      </c>
    </row>
    <row r="32" spans="1:22" ht="15" x14ac:dyDescent="0.2">
      <c r="A32" s="32" t="s">
        <v>9</v>
      </c>
      <c r="B32" s="9" t="s">
        <v>34</v>
      </c>
      <c r="C32" s="9" t="s">
        <v>25</v>
      </c>
      <c r="D32" s="9" t="s">
        <v>117</v>
      </c>
      <c r="E32" s="9" t="s">
        <v>118</v>
      </c>
      <c r="F32" s="9" t="s">
        <v>27</v>
      </c>
      <c r="G32" s="9" t="s">
        <v>119</v>
      </c>
      <c r="H32" s="16" t="s">
        <v>120</v>
      </c>
      <c r="I32" s="38">
        <v>1283.1365249999999</v>
      </c>
      <c r="J32" s="36">
        <v>2.8289520000000001</v>
      </c>
      <c r="K32" s="37">
        <v>1285.965477</v>
      </c>
      <c r="L32" s="36">
        <v>17291.784334</v>
      </c>
      <c r="M32" s="36">
        <v>72.172109000000006</v>
      </c>
      <c r="N32" s="39">
        <v>17363.956442999999</v>
      </c>
      <c r="O32" s="38">
        <v>1721.2385240000001</v>
      </c>
      <c r="P32" s="36">
        <v>6.211665</v>
      </c>
      <c r="Q32" s="37">
        <v>1727.4501889999999</v>
      </c>
      <c r="R32" s="36">
        <v>19949.883128000001</v>
      </c>
      <c r="S32" s="36">
        <v>70.557188999999994</v>
      </c>
      <c r="T32" s="39">
        <v>20020.440317000001</v>
      </c>
      <c r="U32" s="28">
        <f t="shared" si="3"/>
        <v>-25.557015467726462</v>
      </c>
      <c r="V32" s="34">
        <f t="shared" si="4"/>
        <v>-13.268858386417682</v>
      </c>
    </row>
    <row r="33" spans="1:22" ht="15" x14ac:dyDescent="0.2">
      <c r="A33" s="32" t="s">
        <v>9</v>
      </c>
      <c r="B33" s="9" t="s">
        <v>34</v>
      </c>
      <c r="C33" s="9" t="s">
        <v>25</v>
      </c>
      <c r="D33" s="9" t="s">
        <v>117</v>
      </c>
      <c r="E33" s="9" t="s">
        <v>121</v>
      </c>
      <c r="F33" s="9" t="s">
        <v>27</v>
      </c>
      <c r="G33" s="9" t="s">
        <v>119</v>
      </c>
      <c r="H33" s="16" t="s">
        <v>122</v>
      </c>
      <c r="I33" s="38">
        <v>0</v>
      </c>
      <c r="J33" s="36">
        <v>0</v>
      </c>
      <c r="K33" s="37">
        <v>0</v>
      </c>
      <c r="L33" s="36">
        <v>8992.2057359999999</v>
      </c>
      <c r="M33" s="36">
        <v>42.792873</v>
      </c>
      <c r="N33" s="39">
        <v>9034.9986090000002</v>
      </c>
      <c r="O33" s="38">
        <v>1858.151065</v>
      </c>
      <c r="P33" s="36">
        <v>6.494548</v>
      </c>
      <c r="Q33" s="37">
        <v>1864.6456129999999</v>
      </c>
      <c r="R33" s="36">
        <v>15922.866725</v>
      </c>
      <c r="S33" s="36">
        <v>53.196373000000001</v>
      </c>
      <c r="T33" s="39">
        <v>15976.063098000001</v>
      </c>
      <c r="U33" s="27" t="s">
        <v>17</v>
      </c>
      <c r="V33" s="34">
        <f t="shared" si="4"/>
        <v>-43.446651696492943</v>
      </c>
    </row>
    <row r="34" spans="1:22" ht="15" x14ac:dyDescent="0.2">
      <c r="A34" s="32" t="s">
        <v>9</v>
      </c>
      <c r="B34" s="9" t="s">
        <v>34</v>
      </c>
      <c r="C34" s="9" t="s">
        <v>25</v>
      </c>
      <c r="D34" s="9" t="s">
        <v>117</v>
      </c>
      <c r="E34" s="41" t="s">
        <v>123</v>
      </c>
      <c r="F34" s="9" t="s">
        <v>27</v>
      </c>
      <c r="G34" s="9" t="s">
        <v>124</v>
      </c>
      <c r="H34" s="16" t="s">
        <v>125</v>
      </c>
      <c r="I34" s="38">
        <v>50.045192999999998</v>
      </c>
      <c r="J34" s="36">
        <v>0.102384</v>
      </c>
      <c r="K34" s="37">
        <v>50.147576999999998</v>
      </c>
      <c r="L34" s="36">
        <v>99.315117000000001</v>
      </c>
      <c r="M34" s="36">
        <v>0.17361799999999999</v>
      </c>
      <c r="N34" s="39">
        <v>99.488735000000005</v>
      </c>
      <c r="O34" s="38">
        <v>0</v>
      </c>
      <c r="P34" s="36">
        <v>0</v>
      </c>
      <c r="Q34" s="37">
        <v>0</v>
      </c>
      <c r="R34" s="36">
        <v>1568.2852</v>
      </c>
      <c r="S34" s="36">
        <v>5.2739909999999997</v>
      </c>
      <c r="T34" s="39">
        <v>1573.5591910000001</v>
      </c>
      <c r="U34" s="27" t="s">
        <v>17</v>
      </c>
      <c r="V34" s="34">
        <f t="shared" si="4"/>
        <v>-93.677471075188805</v>
      </c>
    </row>
    <row r="35" spans="1:22" ht="15" x14ac:dyDescent="0.2">
      <c r="A35" s="32" t="s">
        <v>9</v>
      </c>
      <c r="B35" s="9" t="s">
        <v>34</v>
      </c>
      <c r="C35" s="9" t="s">
        <v>25</v>
      </c>
      <c r="D35" s="9" t="s">
        <v>126</v>
      </c>
      <c r="E35" s="9" t="s">
        <v>127</v>
      </c>
      <c r="F35" s="9" t="s">
        <v>20</v>
      </c>
      <c r="G35" s="9" t="s">
        <v>128</v>
      </c>
      <c r="H35" s="16" t="s">
        <v>129</v>
      </c>
      <c r="I35" s="38">
        <v>445.10319199999998</v>
      </c>
      <c r="J35" s="36">
        <v>21.400463999999999</v>
      </c>
      <c r="K35" s="37">
        <v>466.50365599999998</v>
      </c>
      <c r="L35" s="36">
        <v>7043.0101299999997</v>
      </c>
      <c r="M35" s="36">
        <v>256.81804</v>
      </c>
      <c r="N35" s="39">
        <v>7299.8281699999998</v>
      </c>
      <c r="O35" s="38">
        <v>776.01769999999999</v>
      </c>
      <c r="P35" s="36">
        <v>21.033625000000001</v>
      </c>
      <c r="Q35" s="37">
        <v>797.05132500000002</v>
      </c>
      <c r="R35" s="36">
        <v>6801.7930800000004</v>
      </c>
      <c r="S35" s="36">
        <v>211.475661</v>
      </c>
      <c r="T35" s="39">
        <v>7013.2687409999999</v>
      </c>
      <c r="U35" s="28">
        <f t="shared" si="3"/>
        <v>-41.471315413721953</v>
      </c>
      <c r="V35" s="34">
        <f t="shared" si="4"/>
        <v>4.0859610487297582</v>
      </c>
    </row>
    <row r="36" spans="1:22" ht="15" x14ac:dyDescent="0.2">
      <c r="A36" s="32" t="s">
        <v>9</v>
      </c>
      <c r="B36" s="9" t="s">
        <v>34</v>
      </c>
      <c r="C36" s="9" t="s">
        <v>25</v>
      </c>
      <c r="D36" s="9" t="s">
        <v>130</v>
      </c>
      <c r="E36" s="9" t="s">
        <v>134</v>
      </c>
      <c r="F36" s="9" t="s">
        <v>38</v>
      </c>
      <c r="G36" s="9" t="s">
        <v>132</v>
      </c>
      <c r="H36" s="16" t="s">
        <v>135</v>
      </c>
      <c r="I36" s="38">
        <v>1572.8810000000001</v>
      </c>
      <c r="J36" s="36">
        <v>94.564999999999998</v>
      </c>
      <c r="K36" s="37">
        <v>1667.4459999999999</v>
      </c>
      <c r="L36" s="36">
        <v>14936.64</v>
      </c>
      <c r="M36" s="36">
        <v>676.00980000000004</v>
      </c>
      <c r="N36" s="39">
        <v>15612.649799999999</v>
      </c>
      <c r="O36" s="38">
        <v>1101.7170000000001</v>
      </c>
      <c r="P36" s="36">
        <v>61.348199999999999</v>
      </c>
      <c r="Q36" s="37">
        <v>1163.0652</v>
      </c>
      <c r="R36" s="36">
        <v>14141.565000000001</v>
      </c>
      <c r="S36" s="36">
        <v>765.25480000000005</v>
      </c>
      <c r="T36" s="39">
        <v>14906.819799999999</v>
      </c>
      <c r="U36" s="28">
        <f t="shared" si="3"/>
        <v>43.366511180972481</v>
      </c>
      <c r="V36" s="34">
        <f t="shared" si="4"/>
        <v>4.7349468865250488</v>
      </c>
    </row>
    <row r="37" spans="1:22" ht="15" x14ac:dyDescent="0.2">
      <c r="A37" s="32" t="s">
        <v>9</v>
      </c>
      <c r="B37" s="9" t="s">
        <v>34</v>
      </c>
      <c r="C37" s="9" t="s">
        <v>25</v>
      </c>
      <c r="D37" s="9" t="s">
        <v>130</v>
      </c>
      <c r="E37" s="9" t="s">
        <v>131</v>
      </c>
      <c r="F37" s="9" t="s">
        <v>38</v>
      </c>
      <c r="G37" s="9" t="s">
        <v>132</v>
      </c>
      <c r="H37" s="16" t="s">
        <v>133</v>
      </c>
      <c r="I37" s="38">
        <v>0</v>
      </c>
      <c r="J37" s="36">
        <v>0</v>
      </c>
      <c r="K37" s="37">
        <v>0</v>
      </c>
      <c r="L37" s="36">
        <v>13501.664000000001</v>
      </c>
      <c r="M37" s="36">
        <v>209.209</v>
      </c>
      <c r="N37" s="39">
        <v>13710.873</v>
      </c>
      <c r="O37" s="38">
        <v>1525.191</v>
      </c>
      <c r="P37" s="36">
        <v>24.832000000000001</v>
      </c>
      <c r="Q37" s="37">
        <v>1550.0229999999999</v>
      </c>
      <c r="R37" s="36">
        <v>13890.227999999999</v>
      </c>
      <c r="S37" s="36">
        <v>210.7216</v>
      </c>
      <c r="T37" s="39">
        <v>14100.9496</v>
      </c>
      <c r="U37" s="27" t="s">
        <v>17</v>
      </c>
      <c r="V37" s="34">
        <f t="shared" si="4"/>
        <v>-2.7663144048114319</v>
      </c>
    </row>
    <row r="38" spans="1:22" ht="15" x14ac:dyDescent="0.2">
      <c r="A38" s="32" t="s">
        <v>9</v>
      </c>
      <c r="B38" s="9" t="s">
        <v>34</v>
      </c>
      <c r="C38" s="9" t="s">
        <v>25</v>
      </c>
      <c r="D38" s="9" t="s">
        <v>130</v>
      </c>
      <c r="E38" s="9" t="s">
        <v>136</v>
      </c>
      <c r="F38" s="9" t="s">
        <v>38</v>
      </c>
      <c r="G38" s="9" t="s">
        <v>132</v>
      </c>
      <c r="H38" s="16" t="s">
        <v>135</v>
      </c>
      <c r="I38" s="38">
        <v>1002.982</v>
      </c>
      <c r="J38" s="36">
        <v>60.241</v>
      </c>
      <c r="K38" s="37">
        <v>1063.223</v>
      </c>
      <c r="L38" s="36">
        <v>5259.4089999999997</v>
      </c>
      <c r="M38" s="36">
        <v>251.00569999999999</v>
      </c>
      <c r="N38" s="39">
        <v>5510.4147000000003</v>
      </c>
      <c r="O38" s="38">
        <v>475.79700000000003</v>
      </c>
      <c r="P38" s="36">
        <v>26.5169</v>
      </c>
      <c r="Q38" s="37">
        <v>502.31389999999999</v>
      </c>
      <c r="R38" s="36">
        <v>4541.942</v>
      </c>
      <c r="S38" s="36">
        <v>254.22399999999999</v>
      </c>
      <c r="T38" s="39">
        <v>4796.1660000000002</v>
      </c>
      <c r="U38" s="27" t="s">
        <v>17</v>
      </c>
      <c r="V38" s="34">
        <f t="shared" si="4"/>
        <v>14.892076295941381</v>
      </c>
    </row>
    <row r="39" spans="1:22" ht="15" x14ac:dyDescent="0.2">
      <c r="A39" s="32" t="s">
        <v>9</v>
      </c>
      <c r="B39" s="9" t="s">
        <v>34</v>
      </c>
      <c r="C39" s="9" t="s">
        <v>35</v>
      </c>
      <c r="D39" s="9" t="s">
        <v>137</v>
      </c>
      <c r="E39" s="9" t="s">
        <v>138</v>
      </c>
      <c r="F39" s="9" t="s">
        <v>38</v>
      </c>
      <c r="G39" s="9" t="s">
        <v>139</v>
      </c>
      <c r="H39" s="16" t="s">
        <v>140</v>
      </c>
      <c r="I39" s="38">
        <v>0</v>
      </c>
      <c r="J39" s="36">
        <v>0</v>
      </c>
      <c r="K39" s="37">
        <v>0</v>
      </c>
      <c r="L39" s="36">
        <v>0</v>
      </c>
      <c r="M39" s="36">
        <v>0</v>
      </c>
      <c r="N39" s="39">
        <v>0</v>
      </c>
      <c r="O39" s="38">
        <v>0</v>
      </c>
      <c r="P39" s="36">
        <v>0</v>
      </c>
      <c r="Q39" s="37">
        <v>0</v>
      </c>
      <c r="R39" s="36">
        <v>8.6489600000000006</v>
      </c>
      <c r="S39" s="36">
        <v>0</v>
      </c>
      <c r="T39" s="39">
        <v>8.6489600000000006</v>
      </c>
      <c r="U39" s="27" t="s">
        <v>17</v>
      </c>
      <c r="V39" s="33" t="s">
        <v>17</v>
      </c>
    </row>
    <row r="40" spans="1:22" ht="15" x14ac:dyDescent="0.2">
      <c r="A40" s="32" t="s">
        <v>9</v>
      </c>
      <c r="B40" s="9" t="s">
        <v>34</v>
      </c>
      <c r="C40" s="9" t="s">
        <v>25</v>
      </c>
      <c r="D40" s="9" t="s">
        <v>141</v>
      </c>
      <c r="E40" s="9" t="s">
        <v>142</v>
      </c>
      <c r="F40" s="9" t="s">
        <v>143</v>
      </c>
      <c r="G40" s="9" t="s">
        <v>144</v>
      </c>
      <c r="H40" s="16" t="s">
        <v>145</v>
      </c>
      <c r="I40" s="38">
        <v>193.77704199999999</v>
      </c>
      <c r="J40" s="36">
        <v>47.01708</v>
      </c>
      <c r="K40" s="37">
        <v>240.79412099999999</v>
      </c>
      <c r="L40" s="36">
        <v>2085.7865280000001</v>
      </c>
      <c r="M40" s="36">
        <v>545.58408699999995</v>
      </c>
      <c r="N40" s="39">
        <v>2631.3706149999998</v>
      </c>
      <c r="O40" s="38">
        <v>176.93732</v>
      </c>
      <c r="P40" s="36">
        <v>41.921261000000001</v>
      </c>
      <c r="Q40" s="37">
        <v>218.85858099999999</v>
      </c>
      <c r="R40" s="36">
        <v>1913.3228730000001</v>
      </c>
      <c r="S40" s="36">
        <v>481.12411700000001</v>
      </c>
      <c r="T40" s="39">
        <v>2394.4469899999999</v>
      </c>
      <c r="U40" s="28">
        <f t="shared" si="3"/>
        <v>10.022700457881516</v>
      </c>
      <c r="V40" s="34">
        <f t="shared" si="4"/>
        <v>9.8947116386151492</v>
      </c>
    </row>
    <row r="41" spans="1:22" ht="15" x14ac:dyDescent="0.2">
      <c r="A41" s="32" t="s">
        <v>9</v>
      </c>
      <c r="B41" s="9" t="s">
        <v>34</v>
      </c>
      <c r="C41" s="9" t="s">
        <v>25</v>
      </c>
      <c r="D41" s="9" t="s">
        <v>141</v>
      </c>
      <c r="E41" s="9" t="s">
        <v>146</v>
      </c>
      <c r="F41" s="9" t="s">
        <v>143</v>
      </c>
      <c r="G41" s="9" t="s">
        <v>144</v>
      </c>
      <c r="H41" s="16" t="s">
        <v>147</v>
      </c>
      <c r="I41" s="38">
        <v>0</v>
      </c>
      <c r="J41" s="36">
        <v>0</v>
      </c>
      <c r="K41" s="37">
        <v>0</v>
      </c>
      <c r="L41" s="36">
        <v>0</v>
      </c>
      <c r="M41" s="36">
        <v>0</v>
      </c>
      <c r="N41" s="39">
        <v>0</v>
      </c>
      <c r="O41" s="38">
        <v>0</v>
      </c>
      <c r="P41" s="36">
        <v>0</v>
      </c>
      <c r="Q41" s="37">
        <v>0</v>
      </c>
      <c r="R41" s="36">
        <v>0</v>
      </c>
      <c r="S41" s="36">
        <v>10.301753</v>
      </c>
      <c r="T41" s="39">
        <v>10.301753</v>
      </c>
      <c r="U41" s="27" t="s">
        <v>17</v>
      </c>
      <c r="V41" s="33" t="s">
        <v>17</v>
      </c>
    </row>
    <row r="42" spans="1:22" ht="15" x14ac:dyDescent="0.2">
      <c r="A42" s="32" t="s">
        <v>9</v>
      </c>
      <c r="B42" s="9" t="s">
        <v>34</v>
      </c>
      <c r="C42" s="9" t="s">
        <v>25</v>
      </c>
      <c r="D42" s="9" t="s">
        <v>243</v>
      </c>
      <c r="E42" s="41" t="s">
        <v>244</v>
      </c>
      <c r="F42" s="9" t="s">
        <v>38</v>
      </c>
      <c r="G42" s="9" t="s">
        <v>245</v>
      </c>
      <c r="H42" s="16" t="s">
        <v>245</v>
      </c>
      <c r="I42" s="38">
        <v>16.992327</v>
      </c>
      <c r="J42" s="36">
        <v>0</v>
      </c>
      <c r="K42" s="37">
        <v>16.992327</v>
      </c>
      <c r="L42" s="36">
        <v>16.992327</v>
      </c>
      <c r="M42" s="36">
        <v>0</v>
      </c>
      <c r="N42" s="39">
        <v>16.992327</v>
      </c>
      <c r="O42" s="38">
        <v>9.0408779999999993</v>
      </c>
      <c r="P42" s="36">
        <v>0</v>
      </c>
      <c r="Q42" s="37">
        <v>9.0408779999999993</v>
      </c>
      <c r="R42" s="36">
        <v>9.0408779999999993</v>
      </c>
      <c r="S42" s="36">
        <v>0</v>
      </c>
      <c r="T42" s="39">
        <v>9.0408779999999993</v>
      </c>
      <c r="U42" s="28">
        <f t="shared" si="3"/>
        <v>87.949964594146721</v>
      </c>
      <c r="V42" s="34">
        <f t="shared" si="4"/>
        <v>87.949964594146721</v>
      </c>
    </row>
    <row r="43" spans="1:22" ht="15" x14ac:dyDescent="0.2">
      <c r="A43" s="32" t="s">
        <v>9</v>
      </c>
      <c r="B43" s="9" t="s">
        <v>34</v>
      </c>
      <c r="C43" s="9" t="s">
        <v>35</v>
      </c>
      <c r="D43" s="9" t="s">
        <v>148</v>
      </c>
      <c r="E43" s="9" t="s">
        <v>149</v>
      </c>
      <c r="F43" s="9" t="s">
        <v>38</v>
      </c>
      <c r="G43" s="9" t="s">
        <v>139</v>
      </c>
      <c r="H43" s="16" t="s">
        <v>140</v>
      </c>
      <c r="I43" s="38">
        <v>5.6870000000000003</v>
      </c>
      <c r="J43" s="36">
        <v>0.2429</v>
      </c>
      <c r="K43" s="37">
        <v>5.9298999999999999</v>
      </c>
      <c r="L43" s="36">
        <v>168.21960000000001</v>
      </c>
      <c r="M43" s="36">
        <v>8.8994999999999997</v>
      </c>
      <c r="N43" s="39">
        <v>177.1191</v>
      </c>
      <c r="O43" s="38">
        <v>19.14</v>
      </c>
      <c r="P43" s="36">
        <v>1.1499999999999999</v>
      </c>
      <c r="Q43" s="37">
        <v>20.29</v>
      </c>
      <c r="R43" s="36">
        <v>226.78</v>
      </c>
      <c r="S43" s="36">
        <v>13.685</v>
      </c>
      <c r="T43" s="39">
        <v>240.465</v>
      </c>
      <c r="U43" s="28">
        <f t="shared" si="3"/>
        <v>-70.774273040906849</v>
      </c>
      <c r="V43" s="34">
        <f t="shared" si="4"/>
        <v>-26.343085272284949</v>
      </c>
    </row>
    <row r="44" spans="1:22" ht="15" x14ac:dyDescent="0.2">
      <c r="A44" s="32" t="s">
        <v>9</v>
      </c>
      <c r="B44" s="9" t="s">
        <v>34</v>
      </c>
      <c r="C44" s="9" t="s">
        <v>25</v>
      </c>
      <c r="D44" s="9" t="s">
        <v>150</v>
      </c>
      <c r="E44" s="41" t="s">
        <v>151</v>
      </c>
      <c r="F44" s="9" t="s">
        <v>52</v>
      </c>
      <c r="G44" s="9" t="s">
        <v>53</v>
      </c>
      <c r="H44" s="16" t="s">
        <v>53</v>
      </c>
      <c r="I44" s="38">
        <v>25.09806</v>
      </c>
      <c r="J44" s="36">
        <v>86.785533999999998</v>
      </c>
      <c r="K44" s="37">
        <v>111.883594</v>
      </c>
      <c r="L44" s="36">
        <v>401.26524599999999</v>
      </c>
      <c r="M44" s="36">
        <v>713.04306599999995</v>
      </c>
      <c r="N44" s="39">
        <v>1114.3083119999999</v>
      </c>
      <c r="O44" s="38">
        <v>0</v>
      </c>
      <c r="P44" s="36">
        <v>86.171449999999993</v>
      </c>
      <c r="Q44" s="37">
        <v>86.171449999999993</v>
      </c>
      <c r="R44" s="36">
        <v>0</v>
      </c>
      <c r="S44" s="36">
        <v>1135.055173</v>
      </c>
      <c r="T44" s="39">
        <v>1135.055173</v>
      </c>
      <c r="U44" s="28">
        <f t="shared" si="3"/>
        <v>29.838355975209897</v>
      </c>
      <c r="V44" s="34">
        <f t="shared" si="4"/>
        <v>-1.8278284169363501</v>
      </c>
    </row>
    <row r="45" spans="1:22" ht="15" x14ac:dyDescent="0.2">
      <c r="A45" s="32" t="s">
        <v>9</v>
      </c>
      <c r="B45" s="9" t="s">
        <v>34</v>
      </c>
      <c r="C45" s="9" t="s">
        <v>25</v>
      </c>
      <c r="D45" s="9" t="s">
        <v>152</v>
      </c>
      <c r="E45" s="41" t="s">
        <v>153</v>
      </c>
      <c r="F45" s="9" t="s">
        <v>38</v>
      </c>
      <c r="G45" s="9" t="s">
        <v>96</v>
      </c>
      <c r="H45" s="16" t="s">
        <v>154</v>
      </c>
      <c r="I45" s="38">
        <v>0</v>
      </c>
      <c r="J45" s="36">
        <v>0</v>
      </c>
      <c r="K45" s="37">
        <v>0</v>
      </c>
      <c r="L45" s="36">
        <v>1524.1400369999999</v>
      </c>
      <c r="M45" s="36">
        <v>157.93190300000001</v>
      </c>
      <c r="N45" s="39">
        <v>1682.07194</v>
      </c>
      <c r="O45" s="38">
        <v>216.652446</v>
      </c>
      <c r="P45" s="36">
        <v>19.241705</v>
      </c>
      <c r="Q45" s="37">
        <v>235.89415099999999</v>
      </c>
      <c r="R45" s="36">
        <v>1646.181697</v>
      </c>
      <c r="S45" s="36">
        <v>229.662127</v>
      </c>
      <c r="T45" s="39">
        <v>1875.8438249999999</v>
      </c>
      <c r="U45" s="27" t="s">
        <v>17</v>
      </c>
      <c r="V45" s="34">
        <f t="shared" si="4"/>
        <v>-10.329851686880165</v>
      </c>
    </row>
    <row r="46" spans="1:22" ht="15" x14ac:dyDescent="0.2">
      <c r="A46" s="32" t="s">
        <v>9</v>
      </c>
      <c r="B46" s="9" t="s">
        <v>34</v>
      </c>
      <c r="C46" s="9" t="s">
        <v>25</v>
      </c>
      <c r="D46" s="9" t="s">
        <v>155</v>
      </c>
      <c r="E46" s="9" t="s">
        <v>156</v>
      </c>
      <c r="F46" s="9" t="s">
        <v>38</v>
      </c>
      <c r="G46" s="9" t="s">
        <v>157</v>
      </c>
      <c r="H46" s="16" t="s">
        <v>158</v>
      </c>
      <c r="I46" s="38">
        <v>0</v>
      </c>
      <c r="J46" s="36">
        <v>0</v>
      </c>
      <c r="K46" s="37">
        <v>0</v>
      </c>
      <c r="L46" s="36">
        <v>0</v>
      </c>
      <c r="M46" s="36">
        <v>0</v>
      </c>
      <c r="N46" s="39">
        <v>0</v>
      </c>
      <c r="O46" s="38">
        <v>0</v>
      </c>
      <c r="P46" s="36">
        <v>0</v>
      </c>
      <c r="Q46" s="37">
        <v>0</v>
      </c>
      <c r="R46" s="36">
        <v>0</v>
      </c>
      <c r="S46" s="36">
        <v>0.67500000000000004</v>
      </c>
      <c r="T46" s="39">
        <v>0.67500000000000004</v>
      </c>
      <c r="U46" s="27" t="s">
        <v>17</v>
      </c>
      <c r="V46" s="33" t="s">
        <v>17</v>
      </c>
    </row>
    <row r="47" spans="1:22" ht="15" x14ac:dyDescent="0.2">
      <c r="A47" s="32" t="s">
        <v>9</v>
      </c>
      <c r="B47" s="9" t="s">
        <v>34</v>
      </c>
      <c r="C47" s="9" t="s">
        <v>25</v>
      </c>
      <c r="D47" s="9" t="s">
        <v>159</v>
      </c>
      <c r="E47" s="9" t="s">
        <v>160</v>
      </c>
      <c r="F47" s="9" t="s">
        <v>64</v>
      </c>
      <c r="G47" s="9" t="s">
        <v>64</v>
      </c>
      <c r="H47" s="16" t="s">
        <v>161</v>
      </c>
      <c r="I47" s="38">
        <v>1557.5907729999999</v>
      </c>
      <c r="J47" s="36">
        <v>122.977237</v>
      </c>
      <c r="K47" s="37">
        <v>1680.56801</v>
      </c>
      <c r="L47" s="36">
        <v>19052.168538999998</v>
      </c>
      <c r="M47" s="36">
        <v>1244.648473</v>
      </c>
      <c r="N47" s="39">
        <v>20296.817012</v>
      </c>
      <c r="O47" s="38">
        <v>1802.891494</v>
      </c>
      <c r="P47" s="36">
        <v>183.85557800000001</v>
      </c>
      <c r="Q47" s="37">
        <v>1986.7470719999999</v>
      </c>
      <c r="R47" s="36">
        <v>45810.959131000003</v>
      </c>
      <c r="S47" s="36">
        <v>3746.4235669999998</v>
      </c>
      <c r="T47" s="39">
        <v>49557.382697000001</v>
      </c>
      <c r="U47" s="28">
        <f t="shared" si="3"/>
        <v>-15.411074027242854</v>
      </c>
      <c r="V47" s="34">
        <f t="shared" si="4"/>
        <v>-59.043807587464293</v>
      </c>
    </row>
    <row r="48" spans="1:22" ht="15" x14ac:dyDescent="0.2">
      <c r="A48" s="32" t="s">
        <v>9</v>
      </c>
      <c r="B48" s="9" t="s">
        <v>34</v>
      </c>
      <c r="C48" s="9" t="s">
        <v>25</v>
      </c>
      <c r="D48" s="9" t="s">
        <v>162</v>
      </c>
      <c r="E48" s="41" t="s">
        <v>163</v>
      </c>
      <c r="F48" s="9" t="s">
        <v>64</v>
      </c>
      <c r="G48" s="9" t="s">
        <v>64</v>
      </c>
      <c r="H48" s="16" t="s">
        <v>112</v>
      </c>
      <c r="I48" s="38">
        <v>9678.3508889999994</v>
      </c>
      <c r="J48" s="36">
        <v>245.20981599999999</v>
      </c>
      <c r="K48" s="37">
        <v>9923.5607049999999</v>
      </c>
      <c r="L48" s="36">
        <v>101779.842693</v>
      </c>
      <c r="M48" s="36">
        <v>2854.6181849999998</v>
      </c>
      <c r="N48" s="39">
        <v>104634.460878</v>
      </c>
      <c r="O48" s="38">
        <v>7162.5521660000004</v>
      </c>
      <c r="P48" s="36">
        <v>242.68909199999999</v>
      </c>
      <c r="Q48" s="37">
        <v>7405.241258</v>
      </c>
      <c r="R48" s="36">
        <v>96908.095323000001</v>
      </c>
      <c r="S48" s="36">
        <v>2308.8087409999998</v>
      </c>
      <c r="T48" s="39">
        <v>99216.904064999995</v>
      </c>
      <c r="U48" s="28">
        <f t="shared" si="3"/>
        <v>34.007257282528357</v>
      </c>
      <c r="V48" s="34">
        <f t="shared" si="4"/>
        <v>5.4603163282043177</v>
      </c>
    </row>
    <row r="49" spans="1:22" ht="15" x14ac:dyDescent="0.2">
      <c r="A49" s="32" t="s">
        <v>9</v>
      </c>
      <c r="B49" s="9" t="s">
        <v>34</v>
      </c>
      <c r="C49" s="9" t="s">
        <v>25</v>
      </c>
      <c r="D49" s="9" t="s">
        <v>164</v>
      </c>
      <c r="E49" s="9" t="s">
        <v>165</v>
      </c>
      <c r="F49" s="9" t="s">
        <v>20</v>
      </c>
      <c r="G49" s="9" t="s">
        <v>62</v>
      </c>
      <c r="H49" s="16" t="s">
        <v>62</v>
      </c>
      <c r="I49" s="38">
        <v>6206.0625</v>
      </c>
      <c r="J49" s="36">
        <v>111.0365</v>
      </c>
      <c r="K49" s="37">
        <v>6317.0990000000002</v>
      </c>
      <c r="L49" s="36">
        <v>80251.468800000002</v>
      </c>
      <c r="M49" s="36">
        <v>1287.8789999999999</v>
      </c>
      <c r="N49" s="39">
        <v>81539.347800000003</v>
      </c>
      <c r="O49" s="38">
        <v>7489.4350000000004</v>
      </c>
      <c r="P49" s="36">
        <v>81.136899999999997</v>
      </c>
      <c r="Q49" s="37">
        <v>7570.5718999999999</v>
      </c>
      <c r="R49" s="36">
        <v>86543.164990000005</v>
      </c>
      <c r="S49" s="36">
        <v>1073.9947299999999</v>
      </c>
      <c r="T49" s="39">
        <v>87617.159719999996</v>
      </c>
      <c r="U49" s="28">
        <f t="shared" si="3"/>
        <v>-16.55717581917424</v>
      </c>
      <c r="V49" s="34">
        <f t="shared" si="4"/>
        <v>-6.9367826341586341</v>
      </c>
    </row>
    <row r="50" spans="1:22" ht="15" x14ac:dyDescent="0.2">
      <c r="A50" s="32" t="s">
        <v>9</v>
      </c>
      <c r="B50" s="9" t="s">
        <v>34</v>
      </c>
      <c r="C50" s="9" t="s">
        <v>25</v>
      </c>
      <c r="D50" s="9" t="s">
        <v>164</v>
      </c>
      <c r="E50" s="9" t="s">
        <v>166</v>
      </c>
      <c r="F50" s="9" t="s">
        <v>20</v>
      </c>
      <c r="G50" s="9" t="s">
        <v>167</v>
      </c>
      <c r="H50" s="16" t="s">
        <v>168</v>
      </c>
      <c r="I50" s="38">
        <v>1877.7216000000001</v>
      </c>
      <c r="J50" s="36">
        <v>166.76480000000001</v>
      </c>
      <c r="K50" s="37">
        <v>2044.4864</v>
      </c>
      <c r="L50" s="36">
        <v>23375.848000000002</v>
      </c>
      <c r="M50" s="36">
        <v>1858.1763000000001</v>
      </c>
      <c r="N50" s="39">
        <v>25234.024300000001</v>
      </c>
      <c r="O50" s="38">
        <v>1922.8217999999999</v>
      </c>
      <c r="P50" s="36">
        <v>153.30699999999999</v>
      </c>
      <c r="Q50" s="37">
        <v>2076.1288</v>
      </c>
      <c r="R50" s="36">
        <v>22403.650300000001</v>
      </c>
      <c r="S50" s="36">
        <v>1773.3821</v>
      </c>
      <c r="T50" s="39">
        <v>24177.0324</v>
      </c>
      <c r="U50" s="28">
        <f t="shared" si="3"/>
        <v>-1.5241058261895812</v>
      </c>
      <c r="V50" s="34">
        <f t="shared" si="4"/>
        <v>4.3718843674130925</v>
      </c>
    </row>
    <row r="51" spans="1:22" ht="15" x14ac:dyDescent="0.2">
      <c r="A51" s="32" t="s">
        <v>9</v>
      </c>
      <c r="B51" s="9" t="s">
        <v>34</v>
      </c>
      <c r="C51" s="9" t="s">
        <v>25</v>
      </c>
      <c r="D51" s="9" t="s">
        <v>164</v>
      </c>
      <c r="E51" s="9" t="s">
        <v>169</v>
      </c>
      <c r="F51" s="9" t="s">
        <v>20</v>
      </c>
      <c r="G51" s="9" t="s">
        <v>167</v>
      </c>
      <c r="H51" s="16" t="s">
        <v>168</v>
      </c>
      <c r="I51" s="38">
        <v>37.291200000000003</v>
      </c>
      <c r="J51" s="36">
        <v>3.2932000000000001</v>
      </c>
      <c r="K51" s="37">
        <v>40.584400000000002</v>
      </c>
      <c r="L51" s="36">
        <v>660.33069999999998</v>
      </c>
      <c r="M51" s="36">
        <v>51.5259</v>
      </c>
      <c r="N51" s="39">
        <v>711.85659999999996</v>
      </c>
      <c r="O51" s="38">
        <v>70.237499999999997</v>
      </c>
      <c r="P51" s="36">
        <v>5.5902000000000003</v>
      </c>
      <c r="Q51" s="37">
        <v>75.827699999999993</v>
      </c>
      <c r="R51" s="36">
        <v>690.13699999999994</v>
      </c>
      <c r="S51" s="36">
        <v>56.5411</v>
      </c>
      <c r="T51" s="39">
        <v>746.67809999999997</v>
      </c>
      <c r="U51" s="28">
        <f t="shared" si="3"/>
        <v>-46.478133980062687</v>
      </c>
      <c r="V51" s="34">
        <f t="shared" si="4"/>
        <v>-4.6635223398141745</v>
      </c>
    </row>
    <row r="52" spans="1:22" ht="15" x14ac:dyDescent="0.2">
      <c r="A52" s="32" t="s">
        <v>9</v>
      </c>
      <c r="B52" s="9" t="s">
        <v>34</v>
      </c>
      <c r="C52" s="9" t="s">
        <v>25</v>
      </c>
      <c r="D52" s="9" t="s">
        <v>170</v>
      </c>
      <c r="E52" s="9" t="s">
        <v>171</v>
      </c>
      <c r="F52" s="9" t="s">
        <v>38</v>
      </c>
      <c r="G52" s="9" t="s">
        <v>132</v>
      </c>
      <c r="H52" s="16" t="s">
        <v>172</v>
      </c>
      <c r="I52" s="38">
        <v>0</v>
      </c>
      <c r="J52" s="36">
        <v>0</v>
      </c>
      <c r="K52" s="37">
        <v>0</v>
      </c>
      <c r="L52" s="36">
        <v>4533.560727</v>
      </c>
      <c r="M52" s="36">
        <v>373.60150299999998</v>
      </c>
      <c r="N52" s="39">
        <v>4907.1622299999999</v>
      </c>
      <c r="O52" s="38">
        <v>0</v>
      </c>
      <c r="P52" s="36">
        <v>0</v>
      </c>
      <c r="Q52" s="37">
        <v>0</v>
      </c>
      <c r="R52" s="36">
        <v>2727.3576629999998</v>
      </c>
      <c r="S52" s="36">
        <v>361.49589300000002</v>
      </c>
      <c r="T52" s="39">
        <v>3088.853556</v>
      </c>
      <c r="U52" s="27" t="s">
        <v>17</v>
      </c>
      <c r="V52" s="34">
        <f t="shared" si="4"/>
        <v>58.866781510829249</v>
      </c>
    </row>
    <row r="53" spans="1:22" ht="15" x14ac:dyDescent="0.2">
      <c r="A53" s="32" t="s">
        <v>9</v>
      </c>
      <c r="B53" s="9" t="s">
        <v>34</v>
      </c>
      <c r="C53" s="9" t="s">
        <v>25</v>
      </c>
      <c r="D53" s="9" t="s">
        <v>228</v>
      </c>
      <c r="E53" s="9" t="s">
        <v>99</v>
      </c>
      <c r="F53" s="9" t="s">
        <v>38</v>
      </c>
      <c r="G53" s="9" t="s">
        <v>73</v>
      </c>
      <c r="H53" s="16" t="s">
        <v>74</v>
      </c>
      <c r="I53" s="38">
        <v>83.593827000000005</v>
      </c>
      <c r="J53" s="36">
        <v>0</v>
      </c>
      <c r="K53" s="37">
        <v>83.593827000000005</v>
      </c>
      <c r="L53" s="36">
        <v>186.897075</v>
      </c>
      <c r="M53" s="36">
        <v>0</v>
      </c>
      <c r="N53" s="39">
        <v>186.897075</v>
      </c>
      <c r="O53" s="38">
        <v>0</v>
      </c>
      <c r="P53" s="36">
        <v>0</v>
      </c>
      <c r="Q53" s="37">
        <v>0</v>
      </c>
      <c r="R53" s="36">
        <v>0</v>
      </c>
      <c r="S53" s="36">
        <v>0</v>
      </c>
      <c r="T53" s="39">
        <v>0</v>
      </c>
      <c r="U53" s="27" t="s">
        <v>17</v>
      </c>
      <c r="V53" s="33" t="s">
        <v>17</v>
      </c>
    </row>
    <row r="54" spans="1:22" ht="15" x14ac:dyDescent="0.2">
      <c r="A54" s="32" t="s">
        <v>9</v>
      </c>
      <c r="B54" s="9" t="s">
        <v>34</v>
      </c>
      <c r="C54" s="9" t="s">
        <v>25</v>
      </c>
      <c r="D54" s="9" t="s">
        <v>173</v>
      </c>
      <c r="E54" s="9" t="s">
        <v>174</v>
      </c>
      <c r="F54" s="9" t="s">
        <v>48</v>
      </c>
      <c r="G54" s="9" t="s">
        <v>49</v>
      </c>
      <c r="H54" s="16" t="s">
        <v>49</v>
      </c>
      <c r="I54" s="38">
        <v>1047.7194959999999</v>
      </c>
      <c r="J54" s="36">
        <v>51.710127</v>
      </c>
      <c r="K54" s="37">
        <v>1099.429623</v>
      </c>
      <c r="L54" s="36">
        <v>11435.257911000001</v>
      </c>
      <c r="M54" s="36">
        <v>776.09602800000005</v>
      </c>
      <c r="N54" s="39">
        <v>12211.353938</v>
      </c>
      <c r="O54" s="38">
        <v>875.43912599999999</v>
      </c>
      <c r="P54" s="36">
        <v>54.445493999999997</v>
      </c>
      <c r="Q54" s="37">
        <v>929.88462000000004</v>
      </c>
      <c r="R54" s="36">
        <v>10158.453143999999</v>
      </c>
      <c r="S54" s="36">
        <v>632.97835999999995</v>
      </c>
      <c r="T54" s="39">
        <v>10791.431504</v>
      </c>
      <c r="U54" s="28">
        <f t="shared" si="3"/>
        <v>18.232907540722621</v>
      </c>
      <c r="V54" s="34">
        <f t="shared" si="4"/>
        <v>13.157869124904199</v>
      </c>
    </row>
    <row r="55" spans="1:22" ht="15" x14ac:dyDescent="0.2">
      <c r="A55" s="32" t="s">
        <v>9</v>
      </c>
      <c r="B55" s="9" t="s">
        <v>34</v>
      </c>
      <c r="C55" s="9" t="s">
        <v>25</v>
      </c>
      <c r="D55" s="9" t="s">
        <v>175</v>
      </c>
      <c r="E55" s="9" t="s">
        <v>176</v>
      </c>
      <c r="F55" s="9" t="s">
        <v>20</v>
      </c>
      <c r="G55" s="9" t="s">
        <v>177</v>
      </c>
      <c r="H55" s="16" t="s">
        <v>177</v>
      </c>
      <c r="I55" s="38">
        <v>1334.60409</v>
      </c>
      <c r="J55" s="36">
        <v>83.518953999999994</v>
      </c>
      <c r="K55" s="37">
        <v>1418.1230439999999</v>
      </c>
      <c r="L55" s="36">
        <v>18270.049311999999</v>
      </c>
      <c r="M55" s="36">
        <v>620.12432899999999</v>
      </c>
      <c r="N55" s="39">
        <v>18890.173640000001</v>
      </c>
      <c r="O55" s="38">
        <v>1802.375542</v>
      </c>
      <c r="P55" s="36">
        <v>51.930864</v>
      </c>
      <c r="Q55" s="37">
        <v>1854.3064059999999</v>
      </c>
      <c r="R55" s="36">
        <v>22218.347160000001</v>
      </c>
      <c r="S55" s="36">
        <v>420.89586600000001</v>
      </c>
      <c r="T55" s="39">
        <v>22639.243026</v>
      </c>
      <c r="U55" s="28">
        <f t="shared" si="3"/>
        <v>-23.522723137267743</v>
      </c>
      <c r="V55" s="34">
        <f t="shared" si="4"/>
        <v>-16.560047443699368</v>
      </c>
    </row>
    <row r="56" spans="1:22" ht="15" x14ac:dyDescent="0.2">
      <c r="A56" s="32" t="s">
        <v>9</v>
      </c>
      <c r="B56" s="9" t="s">
        <v>34</v>
      </c>
      <c r="C56" s="9" t="s">
        <v>35</v>
      </c>
      <c r="D56" s="9" t="s">
        <v>178</v>
      </c>
      <c r="E56" s="9" t="s">
        <v>179</v>
      </c>
      <c r="F56" s="9" t="s">
        <v>38</v>
      </c>
      <c r="G56" s="9" t="s">
        <v>39</v>
      </c>
      <c r="H56" s="16" t="s">
        <v>40</v>
      </c>
      <c r="I56" s="38">
        <v>60.837012000000001</v>
      </c>
      <c r="J56" s="36">
        <v>3.878514</v>
      </c>
      <c r="K56" s="37">
        <v>64.715525999999997</v>
      </c>
      <c r="L56" s="36">
        <v>1991.8020280000001</v>
      </c>
      <c r="M56" s="36">
        <v>152.83543299999999</v>
      </c>
      <c r="N56" s="39">
        <v>2144.6374609999998</v>
      </c>
      <c r="O56" s="38">
        <v>155.08590000000001</v>
      </c>
      <c r="P56" s="36">
        <v>10.72</v>
      </c>
      <c r="Q56" s="37">
        <v>165.80590000000001</v>
      </c>
      <c r="R56" s="36">
        <v>1864.5318030000001</v>
      </c>
      <c r="S56" s="36">
        <v>152.94501600000001</v>
      </c>
      <c r="T56" s="39">
        <v>2017.476819</v>
      </c>
      <c r="U56" s="28">
        <f t="shared" si="3"/>
        <v>-60.969105441965574</v>
      </c>
      <c r="V56" s="34">
        <f t="shared" si="4"/>
        <v>6.3029543042298464</v>
      </c>
    </row>
    <row r="57" spans="1:22" ht="15" x14ac:dyDescent="0.2">
      <c r="A57" s="32" t="s">
        <v>9</v>
      </c>
      <c r="B57" s="9" t="s">
        <v>34</v>
      </c>
      <c r="C57" s="9" t="s">
        <v>35</v>
      </c>
      <c r="D57" s="9" t="s">
        <v>180</v>
      </c>
      <c r="E57" s="41" t="s">
        <v>181</v>
      </c>
      <c r="F57" s="9" t="s">
        <v>38</v>
      </c>
      <c r="G57" s="9" t="s">
        <v>96</v>
      </c>
      <c r="H57" s="16" t="s">
        <v>182</v>
      </c>
      <c r="I57" s="38">
        <v>0</v>
      </c>
      <c r="J57" s="36">
        <v>0</v>
      </c>
      <c r="K57" s="37">
        <v>0</v>
      </c>
      <c r="L57" s="36">
        <v>0</v>
      </c>
      <c r="M57" s="36">
        <v>75.132729999999995</v>
      </c>
      <c r="N57" s="39">
        <v>75.132729999999995</v>
      </c>
      <c r="O57" s="38">
        <v>0</v>
      </c>
      <c r="P57" s="36">
        <v>14.55</v>
      </c>
      <c r="Q57" s="37">
        <v>14.55</v>
      </c>
      <c r="R57" s="36">
        <v>82.541700000000006</v>
      </c>
      <c r="S57" s="36">
        <v>119.31786</v>
      </c>
      <c r="T57" s="39">
        <v>201.85955999999999</v>
      </c>
      <c r="U57" s="27" t="s">
        <v>17</v>
      </c>
      <c r="V57" s="34">
        <f t="shared" si="4"/>
        <v>-62.779701887787724</v>
      </c>
    </row>
    <row r="58" spans="1:22" ht="15" x14ac:dyDescent="0.2">
      <c r="A58" s="32" t="s">
        <v>9</v>
      </c>
      <c r="B58" s="9" t="s">
        <v>34</v>
      </c>
      <c r="C58" s="9" t="s">
        <v>35</v>
      </c>
      <c r="D58" s="9" t="s">
        <v>229</v>
      </c>
      <c r="E58" s="9" t="s">
        <v>230</v>
      </c>
      <c r="F58" s="9" t="s">
        <v>38</v>
      </c>
      <c r="G58" s="9" t="s">
        <v>96</v>
      </c>
      <c r="H58" s="16" t="s">
        <v>154</v>
      </c>
      <c r="I58" s="38">
        <v>0</v>
      </c>
      <c r="J58" s="36">
        <v>0</v>
      </c>
      <c r="K58" s="37">
        <v>0</v>
      </c>
      <c r="L58" s="36">
        <v>1730.9878779999999</v>
      </c>
      <c r="M58" s="36">
        <v>208.01910699999999</v>
      </c>
      <c r="N58" s="39">
        <v>1939.006985</v>
      </c>
      <c r="O58" s="38">
        <v>0</v>
      </c>
      <c r="P58" s="36">
        <v>0</v>
      </c>
      <c r="Q58" s="37">
        <v>0</v>
      </c>
      <c r="R58" s="36">
        <v>0</v>
      </c>
      <c r="S58" s="36">
        <v>0</v>
      </c>
      <c r="T58" s="39">
        <v>0</v>
      </c>
      <c r="U58" s="27" t="s">
        <v>17</v>
      </c>
      <c r="V58" s="33" t="s">
        <v>17</v>
      </c>
    </row>
    <row r="59" spans="1:22" ht="15" x14ac:dyDescent="0.2">
      <c r="A59" s="32" t="s">
        <v>9</v>
      </c>
      <c r="B59" s="9" t="s">
        <v>34</v>
      </c>
      <c r="C59" s="9" t="s">
        <v>35</v>
      </c>
      <c r="D59" s="9" t="s">
        <v>183</v>
      </c>
      <c r="E59" s="9" t="s">
        <v>184</v>
      </c>
      <c r="F59" s="9" t="s">
        <v>38</v>
      </c>
      <c r="G59" s="9" t="s">
        <v>185</v>
      </c>
      <c r="H59" s="16" t="s">
        <v>186</v>
      </c>
      <c r="I59" s="38">
        <v>0</v>
      </c>
      <c r="J59" s="36">
        <v>0</v>
      </c>
      <c r="K59" s="37">
        <v>0</v>
      </c>
      <c r="L59" s="36">
        <v>1070.283549</v>
      </c>
      <c r="M59" s="36">
        <v>181.90331800000001</v>
      </c>
      <c r="N59" s="39">
        <v>1252.1868669999999</v>
      </c>
      <c r="O59" s="38">
        <v>0</v>
      </c>
      <c r="P59" s="36">
        <v>0</v>
      </c>
      <c r="Q59" s="37">
        <v>0</v>
      </c>
      <c r="R59" s="36">
        <v>0</v>
      </c>
      <c r="S59" s="36">
        <v>0</v>
      </c>
      <c r="T59" s="39">
        <v>0</v>
      </c>
      <c r="U59" s="27" t="s">
        <v>17</v>
      </c>
      <c r="V59" s="33" t="s">
        <v>17</v>
      </c>
    </row>
    <row r="60" spans="1:22" ht="15" x14ac:dyDescent="0.2">
      <c r="A60" s="32" t="s">
        <v>9</v>
      </c>
      <c r="B60" s="9" t="s">
        <v>34</v>
      </c>
      <c r="C60" s="9" t="s">
        <v>35</v>
      </c>
      <c r="D60" s="9" t="s">
        <v>183</v>
      </c>
      <c r="E60" s="9" t="s">
        <v>187</v>
      </c>
      <c r="F60" s="9" t="s">
        <v>38</v>
      </c>
      <c r="G60" s="9" t="s">
        <v>185</v>
      </c>
      <c r="H60" s="16" t="s">
        <v>186</v>
      </c>
      <c r="I60" s="38">
        <v>68.133982000000003</v>
      </c>
      <c r="J60" s="36">
        <v>22.892215</v>
      </c>
      <c r="K60" s="37">
        <v>91.026196999999996</v>
      </c>
      <c r="L60" s="36">
        <v>329.526816</v>
      </c>
      <c r="M60" s="36">
        <v>119.197637</v>
      </c>
      <c r="N60" s="39">
        <v>448.72445299999998</v>
      </c>
      <c r="O60" s="38">
        <v>0</v>
      </c>
      <c r="P60" s="36">
        <v>0</v>
      </c>
      <c r="Q60" s="37">
        <v>0</v>
      </c>
      <c r="R60" s="36">
        <v>0</v>
      </c>
      <c r="S60" s="36">
        <v>0</v>
      </c>
      <c r="T60" s="39">
        <v>0</v>
      </c>
      <c r="U60" s="27" t="s">
        <v>17</v>
      </c>
      <c r="V60" s="33" t="s">
        <v>17</v>
      </c>
    </row>
    <row r="61" spans="1:22" ht="15" x14ac:dyDescent="0.2">
      <c r="A61" s="32" t="s">
        <v>9</v>
      </c>
      <c r="B61" s="9" t="s">
        <v>34</v>
      </c>
      <c r="C61" s="9" t="s">
        <v>35</v>
      </c>
      <c r="D61" s="9" t="s">
        <v>183</v>
      </c>
      <c r="E61" s="9" t="s">
        <v>187</v>
      </c>
      <c r="F61" s="9" t="s">
        <v>38</v>
      </c>
      <c r="G61" s="9" t="s">
        <v>185</v>
      </c>
      <c r="H61" s="16" t="s">
        <v>186</v>
      </c>
      <c r="I61" s="38">
        <v>0</v>
      </c>
      <c r="J61" s="36">
        <v>0</v>
      </c>
      <c r="K61" s="37">
        <v>0</v>
      </c>
      <c r="L61" s="36">
        <v>382.827945</v>
      </c>
      <c r="M61" s="36">
        <v>45.419376999999997</v>
      </c>
      <c r="N61" s="39">
        <v>428.247322</v>
      </c>
      <c r="O61" s="38">
        <v>162.426974</v>
      </c>
      <c r="P61" s="36">
        <v>34.247895</v>
      </c>
      <c r="Q61" s="37">
        <v>196.674869</v>
      </c>
      <c r="R61" s="36">
        <v>1689.401924</v>
      </c>
      <c r="S61" s="36">
        <v>350.94935600000002</v>
      </c>
      <c r="T61" s="39">
        <v>2040.3512800000001</v>
      </c>
      <c r="U61" s="27" t="s">
        <v>17</v>
      </c>
      <c r="V61" s="34">
        <f t="shared" si="4"/>
        <v>-79.011098422228557</v>
      </c>
    </row>
    <row r="62" spans="1:22" ht="15" x14ac:dyDescent="0.2">
      <c r="A62" s="32" t="s">
        <v>9</v>
      </c>
      <c r="B62" s="9" t="s">
        <v>34</v>
      </c>
      <c r="C62" s="9" t="s">
        <v>25</v>
      </c>
      <c r="D62" s="9" t="s">
        <v>231</v>
      </c>
      <c r="E62" s="9" t="s">
        <v>232</v>
      </c>
      <c r="F62" s="9" t="s">
        <v>38</v>
      </c>
      <c r="G62" s="9" t="s">
        <v>185</v>
      </c>
      <c r="H62" s="16" t="s">
        <v>233</v>
      </c>
      <c r="I62" s="38">
        <v>0</v>
      </c>
      <c r="J62" s="36">
        <v>0</v>
      </c>
      <c r="K62" s="37">
        <v>0</v>
      </c>
      <c r="L62" s="36">
        <v>0</v>
      </c>
      <c r="M62" s="36">
        <v>25</v>
      </c>
      <c r="N62" s="39">
        <v>25</v>
      </c>
      <c r="O62" s="38">
        <v>0</v>
      </c>
      <c r="P62" s="36">
        <v>0</v>
      </c>
      <c r="Q62" s="37">
        <v>0</v>
      </c>
      <c r="R62" s="36">
        <v>0</v>
      </c>
      <c r="S62" s="36">
        <v>0</v>
      </c>
      <c r="T62" s="39">
        <v>0</v>
      </c>
      <c r="U62" s="27" t="s">
        <v>17</v>
      </c>
      <c r="V62" s="33" t="s">
        <v>17</v>
      </c>
    </row>
    <row r="63" spans="1:22" ht="15" x14ac:dyDescent="0.2">
      <c r="A63" s="32" t="s">
        <v>9</v>
      </c>
      <c r="B63" s="9" t="s">
        <v>34</v>
      </c>
      <c r="C63" s="9" t="s">
        <v>35</v>
      </c>
      <c r="D63" s="9" t="s">
        <v>188</v>
      </c>
      <c r="E63" s="9" t="s">
        <v>39</v>
      </c>
      <c r="F63" s="9" t="s">
        <v>38</v>
      </c>
      <c r="G63" s="9" t="s">
        <v>39</v>
      </c>
      <c r="H63" s="16" t="s">
        <v>189</v>
      </c>
      <c r="I63" s="38">
        <v>132.407746</v>
      </c>
      <c r="J63" s="36">
        <v>0</v>
      </c>
      <c r="K63" s="37">
        <v>132.407746</v>
      </c>
      <c r="L63" s="36">
        <v>490.77950900000002</v>
      </c>
      <c r="M63" s="36">
        <v>0</v>
      </c>
      <c r="N63" s="39">
        <v>490.77950900000002</v>
      </c>
      <c r="O63" s="38">
        <v>0</v>
      </c>
      <c r="P63" s="36">
        <v>0</v>
      </c>
      <c r="Q63" s="37">
        <v>0</v>
      </c>
      <c r="R63" s="36">
        <v>300.57583399999999</v>
      </c>
      <c r="S63" s="36">
        <v>0</v>
      </c>
      <c r="T63" s="39">
        <v>300.57583399999999</v>
      </c>
      <c r="U63" s="27" t="s">
        <v>17</v>
      </c>
      <c r="V63" s="34">
        <f t="shared" si="4"/>
        <v>63.27976287009156</v>
      </c>
    </row>
    <row r="64" spans="1:22" ht="15" x14ac:dyDescent="0.2">
      <c r="A64" s="32" t="s">
        <v>9</v>
      </c>
      <c r="B64" s="9" t="s">
        <v>34</v>
      </c>
      <c r="C64" s="9" t="s">
        <v>25</v>
      </c>
      <c r="D64" s="9" t="s">
        <v>190</v>
      </c>
      <c r="E64" s="9" t="s">
        <v>191</v>
      </c>
      <c r="F64" s="9" t="s">
        <v>38</v>
      </c>
      <c r="G64" s="9" t="s">
        <v>77</v>
      </c>
      <c r="H64" s="16" t="s">
        <v>192</v>
      </c>
      <c r="I64" s="38">
        <v>1076.866444</v>
      </c>
      <c r="J64" s="36">
        <v>62.296320000000001</v>
      </c>
      <c r="K64" s="37">
        <v>1139.1627639999999</v>
      </c>
      <c r="L64" s="36">
        <v>12787.648870999999</v>
      </c>
      <c r="M64" s="36">
        <v>621.18079599999999</v>
      </c>
      <c r="N64" s="39">
        <v>13408.829667</v>
      </c>
      <c r="O64" s="38">
        <v>1507.5734849999999</v>
      </c>
      <c r="P64" s="36">
        <v>53.404519999999998</v>
      </c>
      <c r="Q64" s="37">
        <v>1560.9780049999999</v>
      </c>
      <c r="R64" s="36">
        <v>14963.756523</v>
      </c>
      <c r="S64" s="36">
        <v>532.50065500000005</v>
      </c>
      <c r="T64" s="39">
        <v>15496.257178</v>
      </c>
      <c r="U64" s="28">
        <f t="shared" si="3"/>
        <v>-27.022497411806899</v>
      </c>
      <c r="V64" s="34">
        <f t="shared" si="4"/>
        <v>-13.470527024832268</v>
      </c>
    </row>
    <row r="65" spans="1:22" ht="15" x14ac:dyDescent="0.2">
      <c r="A65" s="32" t="s">
        <v>9</v>
      </c>
      <c r="B65" s="9" t="s">
        <v>34</v>
      </c>
      <c r="C65" s="9" t="s">
        <v>25</v>
      </c>
      <c r="D65" s="9" t="s">
        <v>193</v>
      </c>
      <c r="E65" s="9" t="s">
        <v>194</v>
      </c>
      <c r="F65" s="9" t="s">
        <v>20</v>
      </c>
      <c r="G65" s="9" t="s">
        <v>167</v>
      </c>
      <c r="H65" s="16" t="s">
        <v>195</v>
      </c>
      <c r="I65" s="38">
        <v>7.8714719999999998</v>
      </c>
      <c r="J65" s="36">
        <v>0.71550999999999998</v>
      </c>
      <c r="K65" s="37">
        <v>8.5869820000000008</v>
      </c>
      <c r="L65" s="36">
        <v>682.47848099999999</v>
      </c>
      <c r="M65" s="36">
        <v>50.112957999999999</v>
      </c>
      <c r="N65" s="39">
        <v>732.59143900000004</v>
      </c>
      <c r="O65" s="38">
        <v>228.47250399999999</v>
      </c>
      <c r="P65" s="36">
        <v>15.421697999999999</v>
      </c>
      <c r="Q65" s="37">
        <v>243.89420200000001</v>
      </c>
      <c r="R65" s="36">
        <v>1854.33294</v>
      </c>
      <c r="S65" s="36">
        <v>146.33186499999999</v>
      </c>
      <c r="T65" s="39">
        <v>2000.6648049999999</v>
      </c>
      <c r="U65" s="28">
        <f t="shared" si="3"/>
        <v>-96.479218476870557</v>
      </c>
      <c r="V65" s="34">
        <f t="shared" si="4"/>
        <v>-63.382599765381485</v>
      </c>
    </row>
    <row r="66" spans="1:22" ht="15" x14ac:dyDescent="0.2">
      <c r="A66" s="32" t="s">
        <v>9</v>
      </c>
      <c r="B66" s="9" t="s">
        <v>34</v>
      </c>
      <c r="C66" s="9" t="s">
        <v>25</v>
      </c>
      <c r="D66" s="9" t="s">
        <v>196</v>
      </c>
      <c r="E66" s="9" t="s">
        <v>111</v>
      </c>
      <c r="F66" s="9" t="s">
        <v>64</v>
      </c>
      <c r="G66" s="9" t="s">
        <v>64</v>
      </c>
      <c r="H66" s="16" t="s">
        <v>112</v>
      </c>
      <c r="I66" s="38">
        <v>1274.419676</v>
      </c>
      <c r="J66" s="36">
        <v>228.039559</v>
      </c>
      <c r="K66" s="37">
        <v>1502.4592359999999</v>
      </c>
      <c r="L66" s="36">
        <v>14181.362302</v>
      </c>
      <c r="M66" s="36">
        <v>2318.598927</v>
      </c>
      <c r="N66" s="39">
        <v>16499.961229</v>
      </c>
      <c r="O66" s="38">
        <v>1152.1582020000001</v>
      </c>
      <c r="P66" s="36">
        <v>211.20624100000001</v>
      </c>
      <c r="Q66" s="37">
        <v>1363.3644429999999</v>
      </c>
      <c r="R66" s="36">
        <v>10917.587735999999</v>
      </c>
      <c r="S66" s="36">
        <v>1617.4545390000001</v>
      </c>
      <c r="T66" s="39">
        <v>12535.042275</v>
      </c>
      <c r="U66" s="28">
        <f t="shared" si="3"/>
        <v>10.202319248837854</v>
      </c>
      <c r="V66" s="34">
        <f t="shared" si="4"/>
        <v>31.630678756526187</v>
      </c>
    </row>
    <row r="67" spans="1:22" ht="15" x14ac:dyDescent="0.2">
      <c r="A67" s="32" t="s">
        <v>9</v>
      </c>
      <c r="B67" s="9" t="s">
        <v>34</v>
      </c>
      <c r="C67" s="9" t="s">
        <v>35</v>
      </c>
      <c r="D67" s="9" t="s">
        <v>197</v>
      </c>
      <c r="E67" s="9" t="s">
        <v>198</v>
      </c>
      <c r="F67" s="9" t="s">
        <v>27</v>
      </c>
      <c r="G67" s="9" t="s">
        <v>28</v>
      </c>
      <c r="H67" s="16" t="s">
        <v>199</v>
      </c>
      <c r="I67" s="38">
        <v>0</v>
      </c>
      <c r="J67" s="36">
        <v>0</v>
      </c>
      <c r="K67" s="37">
        <v>0</v>
      </c>
      <c r="L67" s="36">
        <v>0</v>
      </c>
      <c r="M67" s="36">
        <v>10.014232</v>
      </c>
      <c r="N67" s="39">
        <v>10.014232</v>
      </c>
      <c r="O67" s="38">
        <v>0</v>
      </c>
      <c r="P67" s="36">
        <v>1.1399999999999999</v>
      </c>
      <c r="Q67" s="37">
        <v>1.1399999999999999</v>
      </c>
      <c r="R67" s="36">
        <v>0</v>
      </c>
      <c r="S67" s="36">
        <v>6.08</v>
      </c>
      <c r="T67" s="39">
        <v>6.08</v>
      </c>
      <c r="U67" s="27" t="s">
        <v>17</v>
      </c>
      <c r="V67" s="34">
        <f t="shared" si="4"/>
        <v>64.707763157894732</v>
      </c>
    </row>
    <row r="68" spans="1:22" ht="15" x14ac:dyDescent="0.2">
      <c r="A68" s="32" t="s">
        <v>9</v>
      </c>
      <c r="B68" s="9" t="s">
        <v>34</v>
      </c>
      <c r="C68" s="9" t="s">
        <v>35</v>
      </c>
      <c r="D68" s="9" t="s">
        <v>200</v>
      </c>
      <c r="E68" s="9" t="s">
        <v>201</v>
      </c>
      <c r="F68" s="9" t="s">
        <v>52</v>
      </c>
      <c r="G68" s="9" t="s">
        <v>52</v>
      </c>
      <c r="H68" s="16" t="s">
        <v>202</v>
      </c>
      <c r="I68" s="38">
        <v>20.138529999999999</v>
      </c>
      <c r="J68" s="36">
        <v>11.025259999999999</v>
      </c>
      <c r="K68" s="37">
        <v>31.163789999999999</v>
      </c>
      <c r="L68" s="36">
        <v>190.734028</v>
      </c>
      <c r="M68" s="36">
        <v>141.296828</v>
      </c>
      <c r="N68" s="39">
        <v>332.03085600000003</v>
      </c>
      <c r="O68" s="38">
        <v>0</v>
      </c>
      <c r="P68" s="36">
        <v>0</v>
      </c>
      <c r="Q68" s="37">
        <v>0</v>
      </c>
      <c r="R68" s="36">
        <v>0</v>
      </c>
      <c r="S68" s="36">
        <v>2.9239999999999999</v>
      </c>
      <c r="T68" s="39">
        <v>2.9239999999999999</v>
      </c>
      <c r="U68" s="27" t="s">
        <v>17</v>
      </c>
      <c r="V68" s="33" t="s">
        <v>17</v>
      </c>
    </row>
    <row r="69" spans="1:22" ht="15" x14ac:dyDescent="0.2">
      <c r="A69" s="32" t="s">
        <v>9</v>
      </c>
      <c r="B69" s="9" t="s">
        <v>34</v>
      </c>
      <c r="C69" s="9" t="s">
        <v>35</v>
      </c>
      <c r="D69" s="9" t="s">
        <v>203</v>
      </c>
      <c r="E69" s="9" t="s">
        <v>172</v>
      </c>
      <c r="F69" s="9" t="s">
        <v>38</v>
      </c>
      <c r="G69" s="9" t="s">
        <v>132</v>
      </c>
      <c r="H69" s="16" t="s">
        <v>172</v>
      </c>
      <c r="I69" s="38">
        <v>0</v>
      </c>
      <c r="J69" s="36">
        <v>0</v>
      </c>
      <c r="K69" s="37">
        <v>0</v>
      </c>
      <c r="L69" s="36">
        <v>0</v>
      </c>
      <c r="M69" s="36">
        <v>11.367114000000001</v>
      </c>
      <c r="N69" s="39">
        <v>11.367114000000001</v>
      </c>
      <c r="O69" s="38">
        <v>0</v>
      </c>
      <c r="P69" s="36">
        <v>0</v>
      </c>
      <c r="Q69" s="37">
        <v>0</v>
      </c>
      <c r="R69" s="36">
        <v>0</v>
      </c>
      <c r="S69" s="36">
        <v>0</v>
      </c>
      <c r="T69" s="39">
        <v>0</v>
      </c>
      <c r="U69" s="27" t="s">
        <v>17</v>
      </c>
      <c r="V69" s="33" t="s">
        <v>17</v>
      </c>
    </row>
    <row r="70" spans="1:22" ht="15" x14ac:dyDescent="0.2">
      <c r="A70" s="32" t="s">
        <v>9</v>
      </c>
      <c r="B70" s="9" t="s">
        <v>34</v>
      </c>
      <c r="C70" s="9" t="s">
        <v>35</v>
      </c>
      <c r="D70" s="9" t="s">
        <v>204</v>
      </c>
      <c r="E70" s="9" t="s">
        <v>205</v>
      </c>
      <c r="F70" s="9" t="s">
        <v>206</v>
      </c>
      <c r="G70" s="9" t="s">
        <v>207</v>
      </c>
      <c r="H70" s="16" t="s">
        <v>208</v>
      </c>
      <c r="I70" s="38">
        <v>0</v>
      </c>
      <c r="J70" s="36">
        <v>0</v>
      </c>
      <c r="K70" s="37">
        <v>0</v>
      </c>
      <c r="L70" s="36">
        <v>3.3815520000000001</v>
      </c>
      <c r="M70" s="36">
        <v>16.349903999999999</v>
      </c>
      <c r="N70" s="39">
        <v>19.731456000000001</v>
      </c>
      <c r="O70" s="38">
        <v>0</v>
      </c>
      <c r="P70" s="36">
        <v>6.2343229999999998</v>
      </c>
      <c r="Q70" s="37">
        <v>6.2343229999999998</v>
      </c>
      <c r="R70" s="36">
        <v>0</v>
      </c>
      <c r="S70" s="36">
        <v>9.1391559999999998</v>
      </c>
      <c r="T70" s="39">
        <v>9.1391559999999998</v>
      </c>
      <c r="U70" s="27" t="s">
        <v>17</v>
      </c>
      <c r="V70" s="33" t="s">
        <v>17</v>
      </c>
    </row>
    <row r="71" spans="1:22" ht="15" x14ac:dyDescent="0.2">
      <c r="A71" s="32" t="s">
        <v>9</v>
      </c>
      <c r="B71" s="9" t="s">
        <v>34</v>
      </c>
      <c r="C71" s="9" t="s">
        <v>25</v>
      </c>
      <c r="D71" s="9" t="s">
        <v>209</v>
      </c>
      <c r="E71" s="9" t="s">
        <v>210</v>
      </c>
      <c r="F71" s="9" t="s">
        <v>27</v>
      </c>
      <c r="G71" s="9" t="s">
        <v>28</v>
      </c>
      <c r="H71" s="16" t="s">
        <v>85</v>
      </c>
      <c r="I71" s="38">
        <v>448.07724000000002</v>
      </c>
      <c r="J71" s="36">
        <v>73.892728000000005</v>
      </c>
      <c r="K71" s="37">
        <v>521.96996799999999</v>
      </c>
      <c r="L71" s="36">
        <v>4756.5151530000003</v>
      </c>
      <c r="M71" s="36">
        <v>741.92821200000003</v>
      </c>
      <c r="N71" s="39">
        <v>5498.4433660000004</v>
      </c>
      <c r="O71" s="38">
        <v>380.78456399999999</v>
      </c>
      <c r="P71" s="36">
        <v>55.865169000000002</v>
      </c>
      <c r="Q71" s="37">
        <v>436.64973300000003</v>
      </c>
      <c r="R71" s="36">
        <v>4621.6432320000004</v>
      </c>
      <c r="S71" s="36">
        <v>730.79077400000006</v>
      </c>
      <c r="T71" s="39">
        <v>5352.4340050000001</v>
      </c>
      <c r="U71" s="28">
        <f t="shared" si="3"/>
        <v>19.539742853799002</v>
      </c>
      <c r="V71" s="34">
        <f t="shared" si="4"/>
        <v>2.7279058623348673</v>
      </c>
    </row>
    <row r="72" spans="1:22" ht="15" x14ac:dyDescent="0.2">
      <c r="A72" s="32" t="s">
        <v>9</v>
      </c>
      <c r="B72" s="9" t="s">
        <v>34</v>
      </c>
      <c r="C72" s="9" t="s">
        <v>25</v>
      </c>
      <c r="D72" s="9" t="s">
        <v>211</v>
      </c>
      <c r="E72" s="9" t="s">
        <v>212</v>
      </c>
      <c r="F72" s="9" t="s">
        <v>20</v>
      </c>
      <c r="G72" s="9" t="s">
        <v>128</v>
      </c>
      <c r="H72" s="16" t="s">
        <v>129</v>
      </c>
      <c r="I72" s="38">
        <v>2446.313263</v>
      </c>
      <c r="J72" s="36">
        <v>171.53051600000001</v>
      </c>
      <c r="K72" s="37">
        <v>2617.8437789999998</v>
      </c>
      <c r="L72" s="36">
        <v>23049.493134</v>
      </c>
      <c r="M72" s="36">
        <v>2237.33349</v>
      </c>
      <c r="N72" s="39">
        <v>25286.826623000001</v>
      </c>
      <c r="O72" s="38">
        <v>2108.5474060000001</v>
      </c>
      <c r="P72" s="36">
        <v>207.748437</v>
      </c>
      <c r="Q72" s="37">
        <v>2316.2958429999999</v>
      </c>
      <c r="R72" s="36">
        <v>22642.421827999999</v>
      </c>
      <c r="S72" s="36">
        <v>2460.8018010000001</v>
      </c>
      <c r="T72" s="39">
        <v>25103.223629</v>
      </c>
      <c r="U72" s="28">
        <f t="shared" si="3"/>
        <v>13.018541517971371</v>
      </c>
      <c r="V72" s="34">
        <f t="shared" si="4"/>
        <v>0.73139209813632977</v>
      </c>
    </row>
    <row r="73" spans="1:22" ht="15" x14ac:dyDescent="0.2">
      <c r="A73" s="32" t="s">
        <v>9</v>
      </c>
      <c r="B73" s="9" t="s">
        <v>34</v>
      </c>
      <c r="C73" s="9" t="s">
        <v>25</v>
      </c>
      <c r="D73" s="9" t="s">
        <v>213</v>
      </c>
      <c r="E73" s="9" t="s">
        <v>214</v>
      </c>
      <c r="F73" s="9" t="s">
        <v>64</v>
      </c>
      <c r="G73" s="9" t="s">
        <v>64</v>
      </c>
      <c r="H73" s="16" t="s">
        <v>215</v>
      </c>
      <c r="I73" s="38">
        <v>0</v>
      </c>
      <c r="J73" s="36">
        <v>0</v>
      </c>
      <c r="K73" s="37">
        <v>0</v>
      </c>
      <c r="L73" s="36">
        <v>24142.855500000001</v>
      </c>
      <c r="M73" s="36">
        <v>1416.2670000000001</v>
      </c>
      <c r="N73" s="39">
        <v>25559.122500000001</v>
      </c>
      <c r="O73" s="38">
        <v>0</v>
      </c>
      <c r="P73" s="36">
        <v>0</v>
      </c>
      <c r="Q73" s="37">
        <v>0</v>
      </c>
      <c r="R73" s="36">
        <v>32018.408800000001</v>
      </c>
      <c r="S73" s="36">
        <v>2750.7276000000002</v>
      </c>
      <c r="T73" s="39">
        <v>34769.136400000003</v>
      </c>
      <c r="U73" s="27" t="s">
        <v>17</v>
      </c>
      <c r="V73" s="34">
        <f t="shared" si="4"/>
        <v>-26.489049926474451</v>
      </c>
    </row>
    <row r="74" spans="1:22" ht="15" x14ac:dyDescent="0.2">
      <c r="A74" s="32" t="s">
        <v>9</v>
      </c>
      <c r="B74" s="9" t="s">
        <v>34</v>
      </c>
      <c r="C74" s="9" t="s">
        <v>25</v>
      </c>
      <c r="D74" s="9" t="s">
        <v>216</v>
      </c>
      <c r="E74" s="9" t="s">
        <v>217</v>
      </c>
      <c r="F74" s="9" t="s">
        <v>20</v>
      </c>
      <c r="G74" s="9" t="s">
        <v>177</v>
      </c>
      <c r="H74" s="16" t="s">
        <v>218</v>
      </c>
      <c r="I74" s="38">
        <v>2622.5083</v>
      </c>
      <c r="J74" s="36">
        <v>61.808500000000002</v>
      </c>
      <c r="K74" s="37">
        <v>2684.3168000000001</v>
      </c>
      <c r="L74" s="36">
        <v>7389.3558999999996</v>
      </c>
      <c r="M74" s="36">
        <v>212.05090000000001</v>
      </c>
      <c r="N74" s="39">
        <v>7601.4067999999997</v>
      </c>
      <c r="O74" s="38">
        <v>0</v>
      </c>
      <c r="P74" s="36">
        <v>0</v>
      </c>
      <c r="Q74" s="37">
        <v>0</v>
      </c>
      <c r="R74" s="36">
        <v>0</v>
      </c>
      <c r="S74" s="36">
        <v>0</v>
      </c>
      <c r="T74" s="39">
        <v>0</v>
      </c>
      <c r="U74" s="27" t="s">
        <v>17</v>
      </c>
      <c r="V74" s="33" t="s">
        <v>17</v>
      </c>
    </row>
    <row r="75" spans="1:22" ht="15" x14ac:dyDescent="0.2">
      <c r="A75" s="32" t="s">
        <v>9</v>
      </c>
      <c r="B75" s="9" t="s">
        <v>34</v>
      </c>
      <c r="C75" s="9" t="s">
        <v>25</v>
      </c>
      <c r="D75" s="9" t="s">
        <v>219</v>
      </c>
      <c r="E75" s="9" t="s">
        <v>174</v>
      </c>
      <c r="F75" s="9" t="s">
        <v>27</v>
      </c>
      <c r="G75" s="9" t="s">
        <v>28</v>
      </c>
      <c r="H75" s="16" t="s">
        <v>28</v>
      </c>
      <c r="I75" s="38">
        <v>7030.1722209999998</v>
      </c>
      <c r="J75" s="36">
        <v>250.42587800000001</v>
      </c>
      <c r="K75" s="37">
        <v>7280.5980980000004</v>
      </c>
      <c r="L75" s="36">
        <v>81091.982287999999</v>
      </c>
      <c r="M75" s="36">
        <v>2589.6172529999999</v>
      </c>
      <c r="N75" s="39">
        <v>83681.599541000003</v>
      </c>
      <c r="O75" s="38">
        <v>7067.0727450000004</v>
      </c>
      <c r="P75" s="36">
        <v>215.329444</v>
      </c>
      <c r="Q75" s="37">
        <v>7282.4021890000004</v>
      </c>
      <c r="R75" s="36">
        <v>85601.396015999999</v>
      </c>
      <c r="S75" s="36">
        <v>2247.0774900000001</v>
      </c>
      <c r="T75" s="39">
        <v>87848.473507000002</v>
      </c>
      <c r="U75" s="28">
        <f t="shared" si="3"/>
        <v>-2.4773295310787091E-2</v>
      </c>
      <c r="V75" s="34">
        <f t="shared" si="4"/>
        <v>-4.7432514187830126</v>
      </c>
    </row>
    <row r="76" spans="1:22" ht="15" x14ac:dyDescent="0.2">
      <c r="A76" s="32" t="s">
        <v>9</v>
      </c>
      <c r="B76" s="9" t="s">
        <v>34</v>
      </c>
      <c r="C76" s="9" t="s">
        <v>25</v>
      </c>
      <c r="D76" s="9" t="s">
        <v>219</v>
      </c>
      <c r="E76" s="9" t="s">
        <v>220</v>
      </c>
      <c r="F76" s="9" t="s">
        <v>27</v>
      </c>
      <c r="G76" s="9" t="s">
        <v>28</v>
      </c>
      <c r="H76" s="16" t="s">
        <v>221</v>
      </c>
      <c r="I76" s="38">
        <v>2770.5750389999998</v>
      </c>
      <c r="J76" s="36">
        <v>60.624173999999996</v>
      </c>
      <c r="K76" s="37">
        <v>2831.1992129999999</v>
      </c>
      <c r="L76" s="36">
        <v>35491.545280999999</v>
      </c>
      <c r="M76" s="36">
        <v>1046.6490690000001</v>
      </c>
      <c r="N76" s="39">
        <v>36538.194349999998</v>
      </c>
      <c r="O76" s="38">
        <v>3707.699423</v>
      </c>
      <c r="P76" s="36">
        <v>107.900935</v>
      </c>
      <c r="Q76" s="37">
        <v>3815.6003580000001</v>
      </c>
      <c r="R76" s="36">
        <v>36493.008622000001</v>
      </c>
      <c r="S76" s="36">
        <v>969.75055499999996</v>
      </c>
      <c r="T76" s="39">
        <v>37462.759177</v>
      </c>
      <c r="U76" s="28">
        <f t="shared" si="3"/>
        <v>-25.79937762444251</v>
      </c>
      <c r="V76" s="34">
        <f t="shared" si="4"/>
        <v>-2.4679571054329386</v>
      </c>
    </row>
    <row r="77" spans="1:22" ht="15" x14ac:dyDescent="0.2">
      <c r="A77" s="32" t="s">
        <v>9</v>
      </c>
      <c r="B77" s="9" t="s">
        <v>34</v>
      </c>
      <c r="C77" s="9" t="s">
        <v>25</v>
      </c>
      <c r="D77" s="9" t="s">
        <v>219</v>
      </c>
      <c r="E77" s="9" t="s">
        <v>222</v>
      </c>
      <c r="F77" s="9" t="s">
        <v>27</v>
      </c>
      <c r="G77" s="9" t="s">
        <v>28</v>
      </c>
      <c r="H77" s="16" t="s">
        <v>28</v>
      </c>
      <c r="I77" s="38">
        <v>2311.2400309999998</v>
      </c>
      <c r="J77" s="36">
        <v>23.63428</v>
      </c>
      <c r="K77" s="37">
        <v>2334.874311</v>
      </c>
      <c r="L77" s="36">
        <v>25632.733721000001</v>
      </c>
      <c r="M77" s="36">
        <v>424.872524</v>
      </c>
      <c r="N77" s="39">
        <v>26057.606244999999</v>
      </c>
      <c r="O77" s="38">
        <v>1920.6568480000001</v>
      </c>
      <c r="P77" s="36">
        <v>10.705177000000001</v>
      </c>
      <c r="Q77" s="37">
        <v>1931.3620249999999</v>
      </c>
      <c r="R77" s="36">
        <v>17824.333509</v>
      </c>
      <c r="S77" s="36">
        <v>201.530866</v>
      </c>
      <c r="T77" s="39">
        <v>18025.864375000001</v>
      </c>
      <c r="U77" s="28">
        <f t="shared" si="3"/>
        <v>20.892628144120206</v>
      </c>
      <c r="V77" s="34">
        <f t="shared" si="4"/>
        <v>44.556764119113133</v>
      </c>
    </row>
    <row r="78" spans="1:22" ht="15" x14ac:dyDescent="0.2">
      <c r="A78" s="32" t="s">
        <v>9</v>
      </c>
      <c r="B78" s="9" t="s">
        <v>34</v>
      </c>
      <c r="C78" s="9" t="s">
        <v>25</v>
      </c>
      <c r="D78" s="9" t="s">
        <v>219</v>
      </c>
      <c r="E78" s="9" t="s">
        <v>223</v>
      </c>
      <c r="F78" s="9" t="s">
        <v>27</v>
      </c>
      <c r="G78" s="9" t="s">
        <v>28</v>
      </c>
      <c r="H78" s="16" t="s">
        <v>85</v>
      </c>
      <c r="I78" s="38">
        <v>1481.22208</v>
      </c>
      <c r="J78" s="36">
        <v>29.843149</v>
      </c>
      <c r="K78" s="37">
        <v>1511.065229</v>
      </c>
      <c r="L78" s="36">
        <v>14454.024098</v>
      </c>
      <c r="M78" s="36">
        <v>393.16023100000001</v>
      </c>
      <c r="N78" s="39">
        <v>14847.184329</v>
      </c>
      <c r="O78" s="38">
        <v>1257.1579380000001</v>
      </c>
      <c r="P78" s="36">
        <v>57.169528</v>
      </c>
      <c r="Q78" s="37">
        <v>1314.327466</v>
      </c>
      <c r="R78" s="36">
        <v>11823.141758</v>
      </c>
      <c r="S78" s="36">
        <v>292.59593599999999</v>
      </c>
      <c r="T78" s="39">
        <v>12115.737693999999</v>
      </c>
      <c r="U78" s="28">
        <f t="shared" si="3"/>
        <v>14.96870209969423</v>
      </c>
      <c r="V78" s="34">
        <f t="shared" si="4"/>
        <v>22.544616795002725</v>
      </c>
    </row>
    <row r="79" spans="1:22" ht="15" x14ac:dyDescent="0.2">
      <c r="A79" s="32" t="s">
        <v>9</v>
      </c>
      <c r="B79" s="9" t="s">
        <v>34</v>
      </c>
      <c r="C79" s="9" t="s">
        <v>25</v>
      </c>
      <c r="D79" s="9" t="s">
        <v>219</v>
      </c>
      <c r="E79" s="9" t="s">
        <v>224</v>
      </c>
      <c r="F79" s="9" t="s">
        <v>27</v>
      </c>
      <c r="G79" s="9" t="s">
        <v>28</v>
      </c>
      <c r="H79" s="16" t="s">
        <v>221</v>
      </c>
      <c r="I79" s="38">
        <v>231.57159999999999</v>
      </c>
      <c r="J79" s="36">
        <v>9.9329999999999998</v>
      </c>
      <c r="K79" s="37">
        <v>241.50460000000001</v>
      </c>
      <c r="L79" s="36">
        <v>1896.24702</v>
      </c>
      <c r="M79" s="36">
        <v>60.988574999999997</v>
      </c>
      <c r="N79" s="39">
        <v>1957.2355950000001</v>
      </c>
      <c r="O79" s="38">
        <v>264.95154000000002</v>
      </c>
      <c r="P79" s="36">
        <v>13.118456</v>
      </c>
      <c r="Q79" s="37">
        <v>278.069996</v>
      </c>
      <c r="R79" s="36">
        <v>1964.19704</v>
      </c>
      <c r="S79" s="36">
        <v>102.487538</v>
      </c>
      <c r="T79" s="39">
        <v>2066.6845779999999</v>
      </c>
      <c r="U79" s="28">
        <f t="shared" si="3"/>
        <v>-13.149709255219321</v>
      </c>
      <c r="V79" s="34">
        <f t="shared" si="4"/>
        <v>-5.2958726341257751</v>
      </c>
    </row>
    <row r="80" spans="1:22" ht="15" x14ac:dyDescent="0.2">
      <c r="A80" s="32" t="s">
        <v>9</v>
      </c>
      <c r="B80" s="9" t="s">
        <v>34</v>
      </c>
      <c r="C80" s="9" t="s">
        <v>25</v>
      </c>
      <c r="D80" s="9" t="s">
        <v>219</v>
      </c>
      <c r="E80" s="9" t="s">
        <v>225</v>
      </c>
      <c r="F80" s="9" t="s">
        <v>27</v>
      </c>
      <c r="G80" s="9" t="s">
        <v>28</v>
      </c>
      <c r="H80" s="16" t="s">
        <v>221</v>
      </c>
      <c r="I80" s="38">
        <v>0</v>
      </c>
      <c r="J80" s="36">
        <v>0</v>
      </c>
      <c r="K80" s="37">
        <v>0</v>
      </c>
      <c r="L80" s="36">
        <v>30.680976000000001</v>
      </c>
      <c r="M80" s="36">
        <v>0.60430200000000001</v>
      </c>
      <c r="N80" s="39">
        <v>31.285278000000002</v>
      </c>
      <c r="O80" s="38">
        <v>0</v>
      </c>
      <c r="P80" s="36">
        <v>0</v>
      </c>
      <c r="Q80" s="37">
        <v>0</v>
      </c>
      <c r="R80" s="36">
        <v>59.135703999999997</v>
      </c>
      <c r="S80" s="36">
        <v>1.0843719999999999</v>
      </c>
      <c r="T80" s="39">
        <v>60.220075999999999</v>
      </c>
      <c r="U80" s="27" t="s">
        <v>17</v>
      </c>
      <c r="V80" s="34">
        <f t="shared" si="4"/>
        <v>-48.048424913977186</v>
      </c>
    </row>
    <row r="81" spans="1:24" ht="15" x14ac:dyDescent="0.2">
      <c r="A81" s="32" t="s">
        <v>9</v>
      </c>
      <c r="B81" s="9" t="s">
        <v>34</v>
      </c>
      <c r="C81" s="9" t="s">
        <v>25</v>
      </c>
      <c r="D81" s="9" t="s">
        <v>219</v>
      </c>
      <c r="E81" s="9" t="s">
        <v>226</v>
      </c>
      <c r="F81" s="9" t="s">
        <v>27</v>
      </c>
      <c r="G81" s="9" t="s">
        <v>28</v>
      </c>
      <c r="H81" s="16" t="s">
        <v>221</v>
      </c>
      <c r="I81" s="38">
        <v>0</v>
      </c>
      <c r="J81" s="36">
        <v>0</v>
      </c>
      <c r="K81" s="37">
        <v>0</v>
      </c>
      <c r="L81" s="36">
        <v>11.304959999999999</v>
      </c>
      <c r="M81" s="36">
        <v>0.55639400000000006</v>
      </c>
      <c r="N81" s="39">
        <v>11.861354</v>
      </c>
      <c r="O81" s="38">
        <v>0</v>
      </c>
      <c r="P81" s="36">
        <v>0</v>
      </c>
      <c r="Q81" s="37">
        <v>0</v>
      </c>
      <c r="R81" s="36">
        <v>25.219550000000002</v>
      </c>
      <c r="S81" s="36">
        <v>0.19939899999999999</v>
      </c>
      <c r="T81" s="39">
        <v>25.418949000000001</v>
      </c>
      <c r="U81" s="27" t="s">
        <v>17</v>
      </c>
      <c r="V81" s="34">
        <f t="shared" si="4"/>
        <v>-53.336567928123223</v>
      </c>
    </row>
    <row r="82" spans="1:24" ht="15" x14ac:dyDescent="0.2">
      <c r="A82" s="32"/>
      <c r="B82" s="9"/>
      <c r="C82" s="9"/>
      <c r="D82" s="9"/>
      <c r="E82" s="9"/>
      <c r="F82" s="9"/>
      <c r="G82" s="9"/>
      <c r="H82" s="16"/>
      <c r="I82" s="18"/>
      <c r="J82" s="10"/>
      <c r="K82" s="11"/>
      <c r="L82" s="10"/>
      <c r="M82" s="10"/>
      <c r="N82" s="19"/>
      <c r="O82" s="18"/>
      <c r="P82" s="10"/>
      <c r="Q82" s="11"/>
      <c r="R82" s="10"/>
      <c r="S82" s="10"/>
      <c r="T82" s="19"/>
      <c r="U82" s="28"/>
      <c r="V82" s="34"/>
    </row>
    <row r="83" spans="1:24" s="5" customFormat="1" ht="20.25" customHeight="1" x14ac:dyDescent="0.3">
      <c r="A83" s="59" t="s">
        <v>9</v>
      </c>
      <c r="B83" s="60"/>
      <c r="C83" s="60"/>
      <c r="D83" s="60"/>
      <c r="E83" s="60"/>
      <c r="F83" s="60"/>
      <c r="G83" s="60"/>
      <c r="H83" s="61"/>
      <c r="I83" s="20">
        <f t="shared" ref="I83:T83" si="5">SUM(I5:I81)</f>
        <v>106911.31569600001</v>
      </c>
      <c r="J83" s="12">
        <f t="shared" si="5"/>
        <v>9002.4398220000039</v>
      </c>
      <c r="K83" s="12">
        <f t="shared" si="5"/>
        <v>115913.755517</v>
      </c>
      <c r="L83" s="12">
        <f t="shared" si="5"/>
        <v>1250869.0213360002</v>
      </c>
      <c r="M83" s="12">
        <f t="shared" si="5"/>
        <v>100404.47578200002</v>
      </c>
      <c r="N83" s="21">
        <f t="shared" si="5"/>
        <v>1351273.4971160002</v>
      </c>
      <c r="O83" s="20">
        <f t="shared" si="5"/>
        <v>97420.309340000007</v>
      </c>
      <c r="P83" s="12">
        <f t="shared" si="5"/>
        <v>7800.5513469999987</v>
      </c>
      <c r="Q83" s="12">
        <f t="shared" si="5"/>
        <v>105220.86068799999</v>
      </c>
      <c r="R83" s="12">
        <f t="shared" si="5"/>
        <v>1186805.8317720001</v>
      </c>
      <c r="S83" s="12">
        <f t="shared" si="5"/>
        <v>94476.599711000003</v>
      </c>
      <c r="T83" s="21">
        <f t="shared" si="5"/>
        <v>1281282.4314819998</v>
      </c>
      <c r="U83" s="29">
        <f>+((K83/Q83)-1)*100</f>
        <v>10.162333551620041</v>
      </c>
      <c r="V83" s="35">
        <f>+((N83/T83)-1)*100</f>
        <v>5.4625790469198021</v>
      </c>
      <c r="X83" s="1"/>
    </row>
    <row r="84" spans="1:24" ht="15.75" x14ac:dyDescent="0.2">
      <c r="A84" s="17"/>
      <c r="B84" s="8"/>
      <c r="C84" s="8"/>
      <c r="D84" s="8"/>
      <c r="E84" s="8"/>
      <c r="F84" s="8"/>
      <c r="G84" s="8"/>
      <c r="H84" s="15"/>
      <c r="I84" s="22"/>
      <c r="J84" s="13"/>
      <c r="K84" s="14"/>
      <c r="L84" s="13"/>
      <c r="M84" s="13"/>
      <c r="N84" s="23"/>
      <c r="O84" s="22"/>
      <c r="P84" s="13"/>
      <c r="Q84" s="14"/>
      <c r="R84" s="13"/>
      <c r="S84" s="13"/>
      <c r="T84" s="23"/>
      <c r="U84" s="28"/>
      <c r="V84" s="34"/>
    </row>
    <row r="85" spans="1:24" ht="15" x14ac:dyDescent="0.2">
      <c r="A85" s="32" t="s">
        <v>32</v>
      </c>
      <c r="B85" s="9"/>
      <c r="C85" s="9" t="s">
        <v>25</v>
      </c>
      <c r="D85" s="9" t="s">
        <v>227</v>
      </c>
      <c r="E85" s="9" t="s">
        <v>29</v>
      </c>
      <c r="F85" s="9" t="s">
        <v>27</v>
      </c>
      <c r="G85" s="9" t="s">
        <v>28</v>
      </c>
      <c r="H85" s="16" t="s">
        <v>30</v>
      </c>
      <c r="I85" s="38">
        <v>0</v>
      </c>
      <c r="J85" s="36">
        <v>0</v>
      </c>
      <c r="K85" s="37">
        <v>0</v>
      </c>
      <c r="L85" s="36">
        <v>0</v>
      </c>
      <c r="M85" s="36">
        <v>0</v>
      </c>
      <c r="N85" s="39">
        <v>0</v>
      </c>
      <c r="O85" s="38">
        <v>0</v>
      </c>
      <c r="P85" s="36">
        <v>0</v>
      </c>
      <c r="Q85" s="37">
        <v>0</v>
      </c>
      <c r="R85" s="36">
        <v>0</v>
      </c>
      <c r="S85" s="36">
        <v>4894.1763950000004</v>
      </c>
      <c r="T85" s="39">
        <v>4894.1763950000004</v>
      </c>
      <c r="U85" s="27" t="s">
        <v>17</v>
      </c>
      <c r="V85" s="33" t="s">
        <v>17</v>
      </c>
    </row>
    <row r="86" spans="1:24" ht="15.75" x14ac:dyDescent="0.2">
      <c r="A86" s="17"/>
      <c r="B86" s="8"/>
      <c r="C86" s="8"/>
      <c r="D86" s="8"/>
      <c r="E86" s="8"/>
      <c r="F86" s="8"/>
      <c r="G86" s="8"/>
      <c r="H86" s="15"/>
      <c r="I86" s="22"/>
      <c r="J86" s="13"/>
      <c r="K86" s="14"/>
      <c r="L86" s="13"/>
      <c r="M86" s="13"/>
      <c r="N86" s="23"/>
      <c r="O86" s="22"/>
      <c r="P86" s="13"/>
      <c r="Q86" s="14"/>
      <c r="R86" s="13"/>
      <c r="S86" s="13"/>
      <c r="T86" s="23"/>
      <c r="U86" s="47"/>
      <c r="V86" s="48"/>
    </row>
    <row r="87" spans="1:24" ht="20.25" x14ac:dyDescent="0.3">
      <c r="A87" s="59" t="s">
        <v>32</v>
      </c>
      <c r="B87" s="60"/>
      <c r="C87" s="60"/>
      <c r="D87" s="60"/>
      <c r="E87" s="60"/>
      <c r="F87" s="60"/>
      <c r="G87" s="60"/>
      <c r="H87" s="61"/>
      <c r="I87" s="20">
        <f>SUM(I85)</f>
        <v>0</v>
      </c>
      <c r="J87" s="12">
        <f t="shared" ref="J87:T87" si="6">SUM(J85)</f>
        <v>0</v>
      </c>
      <c r="K87" s="12">
        <f t="shared" si="6"/>
        <v>0</v>
      </c>
      <c r="L87" s="12">
        <f t="shared" si="6"/>
        <v>0</v>
      </c>
      <c r="M87" s="12">
        <f t="shared" si="6"/>
        <v>0</v>
      </c>
      <c r="N87" s="21">
        <f t="shared" si="6"/>
        <v>0</v>
      </c>
      <c r="O87" s="20">
        <f t="shared" si="6"/>
        <v>0</v>
      </c>
      <c r="P87" s="12">
        <f t="shared" si="6"/>
        <v>0</v>
      </c>
      <c r="Q87" s="12">
        <f t="shared" si="6"/>
        <v>0</v>
      </c>
      <c r="R87" s="12">
        <f t="shared" si="6"/>
        <v>0</v>
      </c>
      <c r="S87" s="12">
        <f t="shared" si="6"/>
        <v>4894.1763950000004</v>
      </c>
      <c r="T87" s="21">
        <f t="shared" si="6"/>
        <v>4894.1763950000004</v>
      </c>
      <c r="U87" s="49" t="s">
        <v>17</v>
      </c>
      <c r="V87" s="50" t="s">
        <v>33</v>
      </c>
    </row>
    <row r="88" spans="1:24" ht="15.75" x14ac:dyDescent="0.2">
      <c r="A88" s="17"/>
      <c r="B88" s="8"/>
      <c r="C88" s="8"/>
      <c r="D88" s="8"/>
      <c r="E88" s="8"/>
      <c r="F88" s="8"/>
      <c r="G88" s="8"/>
      <c r="H88" s="15"/>
      <c r="I88" s="22"/>
      <c r="J88" s="13"/>
      <c r="K88" s="14"/>
      <c r="L88" s="13"/>
      <c r="M88" s="13"/>
      <c r="N88" s="23"/>
      <c r="O88" s="22"/>
      <c r="P88" s="13"/>
      <c r="Q88" s="14"/>
      <c r="R88" s="13"/>
      <c r="S88" s="13"/>
      <c r="T88" s="23"/>
      <c r="U88" s="47"/>
      <c r="V88" s="48"/>
    </row>
    <row r="89" spans="1:24" ht="15" x14ac:dyDescent="0.2">
      <c r="A89" s="32" t="s">
        <v>21</v>
      </c>
      <c r="B89" s="9"/>
      <c r="C89" s="9" t="s">
        <v>25</v>
      </c>
      <c r="D89" s="9" t="s">
        <v>22</v>
      </c>
      <c r="E89" s="9" t="s">
        <v>24</v>
      </c>
      <c r="F89" s="9" t="s">
        <v>20</v>
      </c>
      <c r="G89" s="9" t="s">
        <v>20</v>
      </c>
      <c r="H89" s="16" t="s">
        <v>23</v>
      </c>
      <c r="I89" s="38">
        <v>28000.681992000002</v>
      </c>
      <c r="J89" s="36">
        <v>0</v>
      </c>
      <c r="K89" s="37">
        <v>28000.681992000002</v>
      </c>
      <c r="L89" s="36">
        <v>326170.91736399999</v>
      </c>
      <c r="M89" s="36">
        <v>0</v>
      </c>
      <c r="N89" s="39">
        <v>326170.91736399999</v>
      </c>
      <c r="O89" s="38">
        <v>28191.273224</v>
      </c>
      <c r="P89" s="36">
        <v>0</v>
      </c>
      <c r="Q89" s="37">
        <v>28191.273224</v>
      </c>
      <c r="R89" s="36">
        <v>315892.91927100002</v>
      </c>
      <c r="S89" s="36">
        <v>0</v>
      </c>
      <c r="T89" s="39">
        <v>315892.91927100002</v>
      </c>
      <c r="U89" s="28">
        <f t="shared" ref="U89" si="7">+((K89/Q89)-1)*100</f>
        <v>-0.67606464768588115</v>
      </c>
      <c r="V89" s="34">
        <f t="shared" ref="V89" si="8">+((N89/T89)-1)*100</f>
        <v>3.253633578340076</v>
      </c>
    </row>
    <row r="90" spans="1:24" ht="15" x14ac:dyDescent="0.2">
      <c r="A90" s="32" t="s">
        <v>21</v>
      </c>
      <c r="B90" s="9"/>
      <c r="C90" s="9" t="s">
        <v>25</v>
      </c>
      <c r="D90" s="9" t="s">
        <v>227</v>
      </c>
      <c r="E90" s="9" t="s">
        <v>29</v>
      </c>
      <c r="F90" s="9" t="s">
        <v>27</v>
      </c>
      <c r="G90" s="9" t="s">
        <v>28</v>
      </c>
      <c r="H90" s="16" t="s">
        <v>30</v>
      </c>
      <c r="I90" s="38">
        <v>2262.924685</v>
      </c>
      <c r="J90" s="36">
        <v>0</v>
      </c>
      <c r="K90" s="37">
        <v>2262.924685</v>
      </c>
      <c r="L90" s="36">
        <v>20191.099687999998</v>
      </c>
      <c r="M90" s="36">
        <v>0</v>
      </c>
      <c r="N90" s="39">
        <v>20191.099687999998</v>
      </c>
      <c r="O90" s="38">
        <v>143.668632</v>
      </c>
      <c r="P90" s="36">
        <v>0</v>
      </c>
      <c r="Q90" s="37">
        <v>143.668632</v>
      </c>
      <c r="R90" s="36">
        <v>3387.0462619999998</v>
      </c>
      <c r="S90" s="36">
        <v>0</v>
      </c>
      <c r="T90" s="39">
        <v>3387.0462619999998</v>
      </c>
      <c r="U90" s="27" t="s">
        <v>17</v>
      </c>
      <c r="V90" s="33" t="s">
        <v>17</v>
      </c>
    </row>
    <row r="91" spans="1:24" ht="15.75" x14ac:dyDescent="0.2">
      <c r="A91" s="17"/>
      <c r="B91" s="8"/>
      <c r="C91" s="8"/>
      <c r="D91" s="8"/>
      <c r="E91" s="8"/>
      <c r="F91" s="8"/>
      <c r="G91" s="8"/>
      <c r="H91" s="15"/>
      <c r="I91" s="22"/>
      <c r="J91" s="13"/>
      <c r="K91" s="14"/>
      <c r="L91" s="13"/>
      <c r="M91" s="13"/>
      <c r="N91" s="23"/>
      <c r="O91" s="22"/>
      <c r="P91" s="13"/>
      <c r="Q91" s="14"/>
      <c r="R91" s="13"/>
      <c r="S91" s="13"/>
      <c r="T91" s="23"/>
      <c r="U91" s="28"/>
      <c r="V91" s="34"/>
    </row>
    <row r="92" spans="1:24" ht="21" thickBot="1" x14ac:dyDescent="0.35">
      <c r="A92" s="52" t="s">
        <v>18</v>
      </c>
      <c r="B92" s="53"/>
      <c r="C92" s="53"/>
      <c r="D92" s="53"/>
      <c r="E92" s="53"/>
      <c r="F92" s="53"/>
      <c r="G92" s="53"/>
      <c r="H92" s="54"/>
      <c r="I92" s="24">
        <f t="shared" ref="I92:T92" si="9">SUM(I89:I90)</f>
        <v>30263.606677000003</v>
      </c>
      <c r="J92" s="25">
        <f t="shared" si="9"/>
        <v>0</v>
      </c>
      <c r="K92" s="25">
        <f t="shared" si="9"/>
        <v>30263.606677000003</v>
      </c>
      <c r="L92" s="25">
        <f t="shared" si="9"/>
        <v>346362.01705199998</v>
      </c>
      <c r="M92" s="25">
        <f t="shared" si="9"/>
        <v>0</v>
      </c>
      <c r="N92" s="26">
        <f t="shared" si="9"/>
        <v>346362.01705199998</v>
      </c>
      <c r="O92" s="24">
        <f t="shared" si="9"/>
        <v>28334.941856000001</v>
      </c>
      <c r="P92" s="25">
        <f t="shared" si="9"/>
        <v>0</v>
      </c>
      <c r="Q92" s="25">
        <f t="shared" si="9"/>
        <v>28334.941856000001</v>
      </c>
      <c r="R92" s="25">
        <f t="shared" si="9"/>
        <v>319279.96553300001</v>
      </c>
      <c r="S92" s="25">
        <f t="shared" si="9"/>
        <v>0</v>
      </c>
      <c r="T92" s="26">
        <f t="shared" si="9"/>
        <v>319279.96553300001</v>
      </c>
      <c r="U92" s="45">
        <f>+((K92/Q92)-1)*100</f>
        <v>6.8066658855401974</v>
      </c>
      <c r="V92" s="46">
        <f>+((N92/T92)-1)*100</f>
        <v>8.4822270241071038</v>
      </c>
    </row>
    <row r="93" spans="1:24" ht="15" x14ac:dyDescent="0.2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4" ht="15" x14ac:dyDescent="0.2">
      <c r="A94" s="6" t="s">
        <v>19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4" ht="15" x14ac:dyDescent="0.2">
      <c r="A95" s="6" t="s">
        <v>239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4" ht="15" x14ac:dyDescent="0.2">
      <c r="A96" s="7" t="s">
        <v>26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9:22" ht="15" x14ac:dyDescent="0.2"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9:22" ht="15" x14ac:dyDescent="0.2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9:22" ht="15" x14ac:dyDescent="0.2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9:22" ht="15" x14ac:dyDescent="0.2"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9:22" ht="15" x14ac:dyDescent="0.2"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9:22" ht="15" x14ac:dyDescent="0.2"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9:22" ht="15" x14ac:dyDescent="0.2"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9:22" ht="15" x14ac:dyDescent="0.2"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9:22" ht="15" x14ac:dyDescent="0.2"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9:22" ht="15" x14ac:dyDescent="0.2"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9:22" x14ac:dyDescent="0.2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x14ac:dyDescent="0.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x14ac:dyDescent="0.2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x14ac:dyDescent="0.2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x14ac:dyDescent="0.2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x14ac:dyDescent="0.2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x14ac:dyDescent="0.2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x14ac:dyDescent="0.2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x14ac:dyDescent="0.2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x14ac:dyDescent="0.2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x14ac:dyDescent="0.2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x14ac:dyDescent="0.2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x14ac:dyDescent="0.2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x14ac:dyDescent="0.2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</sheetData>
  <sortState ref="A84:T85">
    <sortCondition descending="1" ref="N84:N85"/>
  </sortState>
  <mergeCells count="6">
    <mergeCell ref="A92:H92"/>
    <mergeCell ref="A1:F1"/>
    <mergeCell ref="I3:N3"/>
    <mergeCell ref="O3:T3"/>
    <mergeCell ref="A83:H83"/>
    <mergeCell ref="A87:H87"/>
  </mergeCells>
  <phoneticPr fontId="0" type="noConversion"/>
  <printOptions horizontalCentered="1"/>
  <pageMargins left="0.19685039370078741" right="0.19685039370078741" top="0.59055118110236227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2009-02-18T17:16:41Z</cp:lastPrinted>
  <dcterms:created xsi:type="dcterms:W3CDTF">2007-03-24T16:54:47Z</dcterms:created>
  <dcterms:modified xsi:type="dcterms:W3CDTF">2014-02-05T19:33:12Z</dcterms:modified>
</cp:coreProperties>
</file>