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2 " sheetId="1" r:id="rId1"/>
  </sheets>
  <calcPr calcId="145621"/>
</workbook>
</file>

<file path=xl/calcChain.xml><?xml version="1.0" encoding="utf-8"?>
<calcChain xmlns="http://schemas.openxmlformats.org/spreadsheetml/2006/main">
  <c r="U11" i="1" l="1"/>
  <c r="V6" i="1" l="1"/>
  <c r="U6" i="1"/>
  <c r="U7" i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V11" i="1"/>
  <c r="N13" i="1"/>
  <c r="T13" i="1"/>
  <c r="S13" i="1"/>
  <c r="R13" i="1"/>
  <c r="P13" i="1"/>
  <c r="O13" i="1"/>
  <c r="M13" i="1"/>
  <c r="L13" i="1"/>
  <c r="J13" i="1"/>
  <c r="I13" i="1"/>
  <c r="U13" i="1" l="1"/>
  <c r="V13" i="1"/>
  <c r="U9" i="1"/>
  <c r="V9" i="1"/>
</calcChain>
</file>

<file path=xl/sharedStrings.xml><?xml version="1.0" encoding="utf-8"?>
<sst xmlns="http://schemas.openxmlformats.org/spreadsheetml/2006/main" count="51" uniqueCount="40">
  <si>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</si>
  <si>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</si>
  <si>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</si>
  <si>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</si>
  <si>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</si>
  <si>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</si>
  <si>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</si>
  <si>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</si>
  <si>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</si>
  <si>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</si>
  <si>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</si>
  <si>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</si>
  <si>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</si>
  <si>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</si>
  <si>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</si>
  <si>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</si>
  <si>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</si>
  <si>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</si>
  <si>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</si>
  <si>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</si>
  <si>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</si>
  <si>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</si>
  <si>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MINSUR S.A.</t>
  </si>
  <si>
    <t>FUNSUR</t>
  </si>
  <si>
    <t>ICA</t>
  </si>
  <si>
    <t>PISCO</t>
  </si>
  <si>
    <t>PARACAS</t>
  </si>
  <si>
    <t>PRODUCCIÓN MINERA METÁLICA DE ESTAÑO (TMF) - 2013/2012</t>
  </si>
  <si>
    <t>FLOTACIÓN</t>
  </si>
  <si>
    <t>NUEVA ACUMULACION QUENAMARI-SAN RAFAEL</t>
  </si>
  <si>
    <t>PUNO</t>
  </si>
  <si>
    <t>MELGAR</t>
  </si>
  <si>
    <t>ANTAUTA</t>
  </si>
  <si>
    <t>GRAVIMETRÍA</t>
  </si>
  <si>
    <t>TOTAL - DICIEMBRE</t>
  </si>
  <si>
    <t>TOTAL ACUMULADO ENERO - DICIEMBRE</t>
  </si>
  <si>
    <t>TOTAL COMPARADO ACUMULADO - ENERO - DICIEMBRE</t>
  </si>
  <si>
    <t>Var. % 2013/2012 - DICIEMBRE</t>
  </si>
  <si>
    <t>Var. % 2013/2012 - ENERO - DICIEMBRE</t>
  </si>
  <si>
    <t>Cifras Ajustadas 2013 - 2012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</si>
</sst>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3" fontId="4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3" fontId="6" fillId="0" borderId="3" xfId="0" applyNumberFormat="1" applyFont="1" applyBorder="1" applyAlignment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6" fillId="0" borderId="5" xfId="0" applyNumberFormat="1" applyFont="1" applyBorder="1"/>
    <xf numFmtId="0" fontId="0" fillId="0" borderId="4" xfId="0" applyBorder="1" applyAlignment="1">
      <alignment wrapText="1"/>
    </xf>
    <xf numFmtId="3" fontId="6" fillId="0" borderId="5" xfId="0" applyNumberFormat="1" applyFont="1" applyBorder="1" applyAlignment="1"/>
    <xf numFmtId="4" fontId="5" fillId="3" borderId="5" xfId="0" applyNumberFormat="1" applyFont="1" applyFill="1" applyBorder="1"/>
    <xf numFmtId="0" fontId="0" fillId="0" borderId="4" xfId="0" applyBorder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6" fillId="0" borderId="1" xfId="0" applyNumberFormat="1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6" fillId="0" borderId="4" xfId="0" applyNumberFormat="1" applyFont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9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6" fillId="0" borderId="3" xfId="0" applyNumberFormat="1" applyFont="1" applyBorder="1"/>
    <xf numFmtId="4" fontId="5" fillId="3" borderId="6" xfId="0" applyNumberFormat="1" applyFont="1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6" t="s">
        <v>27</v>
      </c>
      <c r="B1" s="3"/>
    </row>
    <row r="2" spans="1:27" ht="13.5" thickBot="1" x14ac:dyDescent="0.25">
      <c r="A2" s="62"/>
    </row>
    <row r="3" spans="1:27" customFormat="1" ht="13.5" thickBot="1" x14ac:dyDescent="0.25">
      <c r="A3" s="47"/>
      <c r="I3" s="53">
        <v>2013</v>
      </c>
      <c r="J3" s="54"/>
      <c r="K3" s="54"/>
      <c r="L3" s="54"/>
      <c r="M3" s="54"/>
      <c r="N3" s="55"/>
      <c r="O3" s="53">
        <v>2012</v>
      </c>
      <c r="P3" s="54"/>
      <c r="Q3" s="54"/>
      <c r="R3" s="54"/>
      <c r="S3" s="54"/>
      <c r="T3" s="55"/>
      <c r="U3" s="4"/>
      <c r="V3" s="4"/>
    </row>
    <row r="4" spans="1:27" customFormat="1" ht="73.5" customHeight="1" x14ac:dyDescent="0.2">
      <c r="A4" s="4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11</v>
      </c>
      <c r="J4" s="29" t="s">
        <v>7</v>
      </c>
      <c r="K4" s="29" t="s">
        <v>34</v>
      </c>
      <c r="L4" s="29" t="s">
        <v>12</v>
      </c>
      <c r="M4" s="29" t="s">
        <v>8</v>
      </c>
      <c r="N4" s="49" t="s">
        <v>35</v>
      </c>
      <c r="O4" s="48" t="s">
        <v>13</v>
      </c>
      <c r="P4" s="29" t="s">
        <v>14</v>
      </c>
      <c r="Q4" s="29" t="s">
        <v>34</v>
      </c>
      <c r="R4" s="29" t="s">
        <v>15</v>
      </c>
      <c r="S4" s="29" t="s">
        <v>16</v>
      </c>
      <c r="T4" s="49" t="s">
        <v>36</v>
      </c>
      <c r="U4" s="50" t="s">
        <v>37</v>
      </c>
      <c r="V4" s="49" t="s">
        <v>38</v>
      </c>
    </row>
    <row r="5" spans="1:27" x14ac:dyDescent="0.2">
      <c r="A5" s="31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2"/>
    </row>
    <row r="6" spans="1:27" ht="15" x14ac:dyDescent="0.2">
      <c r="A6" s="39" t="s">
        <v>9</v>
      </c>
      <c r="B6" s="40" t="s">
        <v>33</v>
      </c>
      <c r="C6" s="40" t="s">
        <v>21</v>
      </c>
      <c r="D6" s="40" t="s">
        <v>22</v>
      </c>
      <c r="E6" s="40" t="s">
        <v>29</v>
      </c>
      <c r="F6" s="40" t="s">
        <v>30</v>
      </c>
      <c r="G6" s="40" t="s">
        <v>31</v>
      </c>
      <c r="H6" s="43" t="s">
        <v>32</v>
      </c>
      <c r="I6" s="44">
        <v>1824.7379840000001</v>
      </c>
      <c r="J6" s="41">
        <v>0</v>
      </c>
      <c r="K6" s="42">
        <v>1824.7379840000001</v>
      </c>
      <c r="L6" s="41">
        <v>20480.569200000002</v>
      </c>
      <c r="M6" s="41">
        <v>0</v>
      </c>
      <c r="N6" s="45">
        <v>20480.569200000002</v>
      </c>
      <c r="O6" s="44">
        <v>1712.71992</v>
      </c>
      <c r="P6" s="41">
        <v>0</v>
      </c>
      <c r="Q6" s="42">
        <v>1712.71992</v>
      </c>
      <c r="R6" s="41">
        <v>22942.08941</v>
      </c>
      <c r="S6" s="41">
        <v>0</v>
      </c>
      <c r="T6" s="45">
        <v>22942.08941</v>
      </c>
      <c r="U6" s="51">
        <f>+((K6/Q6)-1)*100</f>
        <v>6.540360901506892</v>
      </c>
      <c r="V6" s="33">
        <f>+((N6/T6)-1)*100</f>
        <v>-10.729276510129326</v>
      </c>
      <c r="W6" s="2"/>
      <c r="X6" s="2"/>
      <c r="Y6" s="2"/>
      <c r="Z6" s="2"/>
    </row>
    <row r="7" spans="1:27" ht="15" x14ac:dyDescent="0.2">
      <c r="A7" s="39" t="s">
        <v>9</v>
      </c>
      <c r="B7" s="40" t="s">
        <v>28</v>
      </c>
      <c r="C7" s="40" t="s">
        <v>21</v>
      </c>
      <c r="D7" s="40" t="s">
        <v>22</v>
      </c>
      <c r="E7" s="40" t="s">
        <v>29</v>
      </c>
      <c r="F7" s="40" t="s">
        <v>30</v>
      </c>
      <c r="G7" s="40" t="s">
        <v>31</v>
      </c>
      <c r="H7" s="43" t="s">
        <v>32</v>
      </c>
      <c r="I7" s="44">
        <v>271.40149600000001</v>
      </c>
      <c r="J7" s="41">
        <v>0</v>
      </c>
      <c r="K7" s="42">
        <v>271.40149600000001</v>
      </c>
      <c r="L7" s="41">
        <v>3187.2182520000001</v>
      </c>
      <c r="M7" s="41">
        <v>0</v>
      </c>
      <c r="N7" s="45">
        <v>3187.2182520000001</v>
      </c>
      <c r="O7" s="44">
        <v>241.096397</v>
      </c>
      <c r="P7" s="41">
        <v>0</v>
      </c>
      <c r="Q7" s="42">
        <v>241.096397</v>
      </c>
      <c r="R7" s="41">
        <v>3162.7650960000001</v>
      </c>
      <c r="S7" s="41">
        <v>0</v>
      </c>
      <c r="T7" s="45">
        <v>3162.7650960000001</v>
      </c>
      <c r="U7" s="51">
        <f>+((K7/Q7)-1)*100</f>
        <v>12.569702151127537</v>
      </c>
      <c r="V7" s="33">
        <f>+((N7/T7)-1)*100</f>
        <v>0.7731575143195446</v>
      </c>
      <c r="W7" s="2"/>
      <c r="X7" s="2"/>
      <c r="Y7" s="2"/>
      <c r="Z7" s="2"/>
    </row>
    <row r="8" spans="1:27" ht="15.75" x14ac:dyDescent="0.2">
      <c r="A8" s="34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7"/>
      <c r="V8" s="35"/>
      <c r="W8" s="2"/>
      <c r="X8" s="2"/>
      <c r="Y8" s="2"/>
      <c r="Z8" s="2"/>
    </row>
    <row r="9" spans="1:27" s="7" customFormat="1" ht="20.25" x14ac:dyDescent="0.3">
      <c r="A9" s="59" t="s">
        <v>9</v>
      </c>
      <c r="B9" s="60"/>
      <c r="C9" s="60"/>
      <c r="D9" s="60"/>
      <c r="E9" s="60"/>
      <c r="F9" s="60"/>
      <c r="G9" s="60"/>
      <c r="H9" s="61"/>
      <c r="I9" s="21">
        <f t="shared" ref="I9:T9" si="0">SUM(I6:I7)</f>
        <v>2096.1394800000003</v>
      </c>
      <c r="J9" s="13">
        <f t="shared" si="0"/>
        <v>0</v>
      </c>
      <c r="K9" s="13">
        <f t="shared" si="0"/>
        <v>2096.1394800000003</v>
      </c>
      <c r="L9" s="13">
        <f t="shared" si="0"/>
        <v>23667.787452</v>
      </c>
      <c r="M9" s="13">
        <f t="shared" si="0"/>
        <v>0</v>
      </c>
      <c r="N9" s="22">
        <f t="shared" si="0"/>
        <v>23667.787452</v>
      </c>
      <c r="O9" s="21">
        <f t="shared" si="0"/>
        <v>1953.816317</v>
      </c>
      <c r="P9" s="13">
        <f t="shared" si="0"/>
        <v>0</v>
      </c>
      <c r="Q9" s="13">
        <f t="shared" si="0"/>
        <v>1953.816317</v>
      </c>
      <c r="R9" s="13">
        <f t="shared" si="0"/>
        <v>26104.854506</v>
      </c>
      <c r="S9" s="13">
        <f t="shared" si="0"/>
        <v>0</v>
      </c>
      <c r="T9" s="22">
        <f t="shared" si="0"/>
        <v>26104.854506</v>
      </c>
      <c r="U9" s="28">
        <f>+((K9/Q9)-1)*100</f>
        <v>7.2843676123317103</v>
      </c>
      <c r="V9" s="36">
        <f>+((N9/T9)-1)*100</f>
        <v>-9.3356852589998489</v>
      </c>
      <c r="W9" s="8"/>
    </row>
    <row r="10" spans="1:27" ht="15.75" x14ac:dyDescent="0.2">
      <c r="A10" s="34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7"/>
      <c r="V10" s="35"/>
      <c r="W10" s="2"/>
      <c r="X10" s="2"/>
      <c r="Y10" s="2"/>
      <c r="Z10" s="2"/>
    </row>
    <row r="11" spans="1:27" ht="15" x14ac:dyDescent="0.2">
      <c r="A11" s="39" t="s">
        <v>20</v>
      </c>
      <c r="B11" s="40"/>
      <c r="C11" s="40" t="s">
        <v>21</v>
      </c>
      <c r="D11" s="40" t="s">
        <v>22</v>
      </c>
      <c r="E11" s="40" t="s">
        <v>23</v>
      </c>
      <c r="F11" s="40" t="s">
        <v>24</v>
      </c>
      <c r="G11" s="40" t="s">
        <v>25</v>
      </c>
      <c r="H11" s="43" t="s">
        <v>26</v>
      </c>
      <c r="I11" s="44">
        <v>2309.8445000000002</v>
      </c>
      <c r="J11" s="41">
        <v>0</v>
      </c>
      <c r="K11" s="42">
        <v>2309.8445000000002</v>
      </c>
      <c r="L11" s="41">
        <v>24180.687359</v>
      </c>
      <c r="M11" s="41">
        <v>0</v>
      </c>
      <c r="N11" s="45">
        <v>24180.687359</v>
      </c>
      <c r="O11" s="44">
        <v>2015.1936000000001</v>
      </c>
      <c r="P11" s="41">
        <v>0</v>
      </c>
      <c r="Q11" s="42">
        <v>2015.1936000000001</v>
      </c>
      <c r="R11" s="41">
        <v>24811.071599999999</v>
      </c>
      <c r="S11" s="41">
        <v>0</v>
      </c>
      <c r="T11" s="45">
        <v>24811.071599999999</v>
      </c>
      <c r="U11" s="51">
        <f>+((K11/Q11)-1)*100</f>
        <v>14.621468627133405</v>
      </c>
      <c r="V11" s="33">
        <f>+((N11/T11)-1)*100</f>
        <v>-2.5407376640676826</v>
      </c>
      <c r="W11" s="2"/>
      <c r="X11" s="2"/>
      <c r="Y11" s="2"/>
      <c r="Z11" s="2"/>
    </row>
    <row r="12" spans="1:27" ht="15.75" x14ac:dyDescent="0.2">
      <c r="A12" s="37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35"/>
      <c r="W12" s="2"/>
      <c r="X12" s="2"/>
      <c r="Y12" s="2"/>
      <c r="Z12" s="2"/>
      <c r="AA12" s="2"/>
    </row>
    <row r="13" spans="1:27" s="7" customFormat="1" ht="21" thickBot="1" x14ac:dyDescent="0.35">
      <c r="A13" s="56" t="s">
        <v>18</v>
      </c>
      <c r="B13" s="57"/>
      <c r="C13" s="57"/>
      <c r="D13" s="57"/>
      <c r="E13" s="57"/>
      <c r="F13" s="57"/>
      <c r="G13" s="57"/>
      <c r="H13" s="58"/>
      <c r="I13" s="24">
        <f t="shared" ref="I13:T13" si="1">SUM(I11)</f>
        <v>2309.8445000000002</v>
      </c>
      <c r="J13" s="25">
        <f t="shared" si="1"/>
        <v>0</v>
      </c>
      <c r="K13" s="25">
        <f t="shared" si="1"/>
        <v>2309.8445000000002</v>
      </c>
      <c r="L13" s="25">
        <f t="shared" si="1"/>
        <v>24180.687359</v>
      </c>
      <c r="M13" s="25">
        <f t="shared" si="1"/>
        <v>0</v>
      </c>
      <c r="N13" s="26">
        <f t="shared" si="1"/>
        <v>24180.687359</v>
      </c>
      <c r="O13" s="24">
        <f t="shared" si="1"/>
        <v>2015.1936000000001</v>
      </c>
      <c r="P13" s="25">
        <f t="shared" si="1"/>
        <v>0</v>
      </c>
      <c r="Q13" s="25">
        <f t="shared" si="1"/>
        <v>2015.1936000000001</v>
      </c>
      <c r="R13" s="25">
        <f t="shared" si="1"/>
        <v>24811.071599999999</v>
      </c>
      <c r="S13" s="25">
        <f t="shared" si="1"/>
        <v>0</v>
      </c>
      <c r="T13" s="26">
        <f t="shared" si="1"/>
        <v>24811.071599999999</v>
      </c>
      <c r="U13" s="52">
        <f>+((K13/Q13)-1)*100</f>
        <v>14.621468627133405</v>
      </c>
      <c r="V13" s="38">
        <f>+((N13/T13)-1)*100</f>
        <v>-2.5407376640676826</v>
      </c>
    </row>
    <row r="14" spans="1:27" customFormat="1" x14ac:dyDescent="0.2"/>
    <row r="15" spans="1:27" customFormat="1" x14ac:dyDescent="0.2">
      <c r="A15" s="5" t="s">
        <v>17</v>
      </c>
    </row>
    <row r="16" spans="1:27" customFormat="1" x14ac:dyDescent="0.2">
      <c r="A16" s="5" t="s">
        <v>39</v>
      </c>
    </row>
    <row r="17" spans="1:1" customFormat="1" x14ac:dyDescent="0.2">
      <c r="A17" s="6" t="s">
        <v>19</v>
      </c>
    </row>
  </sheetData>
  <sortState ref="A6:T7">
    <sortCondition descending="1" ref="N6:N7"/>
  </sortState>
  <mergeCells count="4">
    <mergeCell ref="I3:N3"/>
    <mergeCell ref="O3:T3"/>
    <mergeCell ref="A13:H13"/>
    <mergeCell ref="A9:H9"/>
  </mergeCells>
  <phoneticPr fontId="8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2008-12-17T21:52:52Z</cp:lastPrinted>
  <dcterms:created xsi:type="dcterms:W3CDTF">2007-03-24T16:52:20Z</dcterms:created>
  <dcterms:modified xsi:type="dcterms:W3CDTF">2014-01-31T16:30:54Z</dcterms:modified>
</cp:coreProperties>
</file>