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2120" windowHeight="8580"/>
  </bookViews>
  <sheets>
    <sheet name="InformacionGeneral 5 " sheetId="1" r:id="rId1"/>
  </sheets>
  <calcPr calcId="145621"/>
</workbook>
</file>

<file path=xl/calcChain.xml><?xml version="1.0" encoding="utf-8"?>
<calcChain xmlns="http://schemas.openxmlformats.org/spreadsheetml/2006/main">
  <c r="U16" i="1" l="1"/>
  <c r="U9" i="1"/>
  <c r="V9" i="1"/>
  <c r="V10" i="1"/>
  <c r="V6" i="1"/>
  <c r="U6" i="1"/>
  <c r="V7" i="1"/>
  <c r="U7" i="1"/>
  <c r="U14" i="1"/>
  <c r="T12" i="1"/>
  <c r="T18" i="1" s="1"/>
  <c r="V16" i="1"/>
  <c r="V14" i="1"/>
  <c r="I12" i="1"/>
  <c r="J12" i="1"/>
  <c r="J18" i="1" s="1"/>
  <c r="O12" i="1"/>
  <c r="Q12" i="1" s="1"/>
  <c r="P12" i="1"/>
  <c r="P18" i="1" s="1"/>
  <c r="L12" i="1"/>
  <c r="M12" i="1"/>
  <c r="N12" i="1" s="1"/>
  <c r="R12" i="1"/>
  <c r="R18" i="1" s="1"/>
  <c r="S12" i="1"/>
  <c r="S18" i="1"/>
  <c r="L18" i="1"/>
  <c r="K12" i="1" l="1"/>
  <c r="K18" i="1" s="1"/>
  <c r="O18" i="1"/>
  <c r="I18" i="1"/>
  <c r="V12" i="1"/>
  <c r="N18" i="1"/>
  <c r="V18" i="1" s="1"/>
  <c r="M18" i="1"/>
  <c r="Q18" i="1"/>
  <c r="U12" i="1" l="1"/>
  <c r="U18" i="1"/>
</calcChain>
</file>

<file path=xl/sharedStrings.xml><?xml version="1.0" encoding="utf-8"?>
<sst xmlns="http://schemas.openxmlformats.org/spreadsheetml/2006/main" count="88" uniqueCount="52">
  <si>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</si>
  <si>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</si>
  <si>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</si>
  <si>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</si>
  <si>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</si>
  <si>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</si>
  <si>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</si>
  <si>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</si>
  <si>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</si>
  <si>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</si>
  <si>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</si>
  <si>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</si>
  <si>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</si>
  <si>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</si>
  <si>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</si>
  <si>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</si>
  <si>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</si>
  <si>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</si>
  <si>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</si>
  <si>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</si>
  <si>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</si>
  <si>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</si>
  <si>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</si>
  <si>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</si>
  <si>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</si>
  <si>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</si>
  <si>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</si>
  <si>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</si>
  <si>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</si>
  <si>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</si>
  <si>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</si>
  <si>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</si>
  <si>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</si>
  <si>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SOUTHERN PERU COPPER CORPORATION SUCURSAL DEL PERU</t>
  </si>
  <si>
    <t>MOQUEGUA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</si>
  <si>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</si>
  <si>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</si>
  <si>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</si>
  <si>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</si>
  <si>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</si>
  <si>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</si>
  <si>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</si>
  <si>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</si>
  <si>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PRODUCCIÓN MINERA METÁLICA DE MOLIBDENO (TMF) - 2012/2011</t>
  </si>
  <si>
    <t>COCOTEA</t>
  </si>
  <si>
    <t>TOTAL - DICIEMBRE</t>
  </si>
  <si>
    <t>TOTAL ACUMULADO ENERO - DICIEMBRE</t>
  </si>
  <si>
    <t>TOTAL COMPARADO ACUMULADO - ENERO - DICIEMBRE</t>
  </si>
  <si>
    <t>Var. % 2012/2011 - DICIEMBRE</t>
  </si>
  <si>
    <t>Var. % 2012/2011 - ENERO - DICIEMBRE</t>
  </si>
  <si>
    <t>Ajuste ene-nov-2012</t>
  </si>
  <si>
    <t>TOQUEPALA 1 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</si>
</sst>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/>
    <xf numFmtId="0" fontId="4" fillId="0" borderId="0" xfId="0" applyFont="1" applyBorder="1"/>
    <xf numFmtId="0" fontId="4" fillId="0" borderId="0" xfId="0" applyFont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3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applyNumberFormat="1" applyFont="1" applyBorder="1"/>
    <xf numFmtId="3" fontId="6" fillId="0" borderId="4" xfId="0" applyNumberFormat="1" applyFont="1" applyBorder="1" applyAlignment="1">
      <alignment horizontal="right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/>
    <xf numFmtId="4" fontId="7" fillId="0" borderId="5" xfId="0" applyNumberFormat="1" applyFont="1" applyBorder="1"/>
    <xf numFmtId="3" fontId="7" fillId="0" borderId="5" xfId="0" applyNumberFormat="1" applyFont="1" applyBorder="1" applyAlignment="1"/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Border="1"/>
    <xf numFmtId="4" fontId="7" fillId="0" borderId="3" xfId="0" quotePrefix="1" applyNumberFormat="1" applyFont="1" applyBorder="1" applyAlignment="1">
      <alignment horizontal="right"/>
    </xf>
    <xf numFmtId="4" fontId="6" fillId="3" borderId="11" xfId="0" applyNumberFormat="1" applyFont="1" applyFill="1" applyBorder="1"/>
    <xf numFmtId="4" fontId="6" fillId="3" borderId="6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7" fillId="0" borderId="5" xfId="0" quotePrefix="1" applyNumberFormat="1" applyFont="1" applyBorder="1" applyAlignment="1">
      <alignment horizontal="right"/>
    </xf>
    <xf numFmtId="0" fontId="0" fillId="4" borderId="0" xfId="0" applyFill="1" applyAlignment="1"/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20" style="1" customWidth="1"/>
    <col min="2" max="2" width="13.28515625" style="1" customWidth="1"/>
    <col min="3" max="3" width="25.85546875" style="1" bestFit="1" customWidth="1"/>
    <col min="4" max="4" width="61" style="1" bestFit="1" customWidth="1"/>
    <col min="5" max="5" width="19.42578125" style="1" bestFit="1" customWidth="1"/>
    <col min="6" max="6" width="12" style="1" bestFit="1" customWidth="1"/>
    <col min="7" max="7" width="17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515625" style="1" bestFit="1" customWidth="1"/>
    <col min="23" max="16384" width="11.42578125" style="1"/>
  </cols>
  <sheetData>
    <row r="1" spans="1:23" ht="18" x14ac:dyDescent="0.25">
      <c r="A1" s="48" t="s">
        <v>43</v>
      </c>
      <c r="B1" s="3"/>
    </row>
    <row r="2" spans="1:23" ht="13.5" thickBot="1" x14ac:dyDescent="0.25">
      <c r="A2" s="58"/>
    </row>
    <row r="3" spans="1:23" customFormat="1" ht="13.5" thickBot="1" x14ac:dyDescent="0.25">
      <c r="A3" s="53"/>
      <c r="I3" s="62">
        <v>2012</v>
      </c>
      <c r="J3" s="63"/>
      <c r="K3" s="63"/>
      <c r="L3" s="63"/>
      <c r="M3" s="63"/>
      <c r="N3" s="64"/>
      <c r="O3" s="62">
        <v>2011</v>
      </c>
      <c r="P3" s="63"/>
      <c r="Q3" s="63"/>
      <c r="R3" s="63"/>
      <c r="S3" s="63"/>
      <c r="T3" s="64"/>
      <c r="U3" s="4"/>
      <c r="V3" s="4"/>
    </row>
    <row r="4" spans="1:23" customFormat="1" ht="73.5" customHeight="1" x14ac:dyDescent="0.2">
      <c r="A4" s="54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4" t="s">
        <v>11</v>
      </c>
      <c r="J4" s="39" t="s">
        <v>7</v>
      </c>
      <c r="K4" s="39" t="s">
        <v>45</v>
      </c>
      <c r="L4" s="39" t="s">
        <v>12</v>
      </c>
      <c r="M4" s="39" t="s">
        <v>8</v>
      </c>
      <c r="N4" s="55" t="s">
        <v>46</v>
      </c>
      <c r="O4" s="54" t="s">
        <v>13</v>
      </c>
      <c r="P4" s="39" t="s">
        <v>14</v>
      </c>
      <c r="Q4" s="39" t="s">
        <v>45</v>
      </c>
      <c r="R4" s="39" t="s">
        <v>15</v>
      </c>
      <c r="S4" s="39" t="s">
        <v>16</v>
      </c>
      <c r="T4" s="55" t="s">
        <v>47</v>
      </c>
      <c r="U4" s="56" t="s">
        <v>48</v>
      </c>
      <c r="V4" s="55" t="s">
        <v>49</v>
      </c>
    </row>
    <row r="5" spans="1:23" x14ac:dyDescent="0.2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 x14ac:dyDescent="0.2">
      <c r="A6" s="42" t="s">
        <v>9</v>
      </c>
      <c r="B6" s="11" t="s">
        <v>21</v>
      </c>
      <c r="C6" s="11" t="s">
        <v>31</v>
      </c>
      <c r="D6" s="11" t="s">
        <v>33</v>
      </c>
      <c r="E6" s="11" t="s">
        <v>37</v>
      </c>
      <c r="F6" s="11" t="s">
        <v>34</v>
      </c>
      <c r="G6" s="11" t="s">
        <v>35</v>
      </c>
      <c r="H6" s="22" t="s">
        <v>36</v>
      </c>
      <c r="I6" s="27">
        <v>252.02596299999999</v>
      </c>
      <c r="J6" s="12">
        <v>0</v>
      </c>
      <c r="K6" s="13">
        <v>252.02596299999999</v>
      </c>
      <c r="L6" s="12">
        <v>2858.8987310000002</v>
      </c>
      <c r="M6" s="12">
        <v>0</v>
      </c>
      <c r="N6" s="28">
        <v>2858.8987310000002</v>
      </c>
      <c r="O6" s="27">
        <v>269.56072799999998</v>
      </c>
      <c r="P6" s="12">
        <v>0</v>
      </c>
      <c r="Q6" s="13">
        <v>269.56072799999998</v>
      </c>
      <c r="R6" s="12">
        <v>2756.3970399999998</v>
      </c>
      <c r="S6" s="12">
        <v>0</v>
      </c>
      <c r="T6" s="28">
        <v>2756.3970399999998</v>
      </c>
      <c r="U6" s="37">
        <f>+((K6/Q6)-1)*100</f>
        <v>-6.504940511957658</v>
      </c>
      <c r="V6" s="43">
        <f>+((N6/T6)-1)*100</f>
        <v>3.7186838293804092</v>
      </c>
      <c r="W6" s="2"/>
    </row>
    <row r="7" spans="1:23" ht="15" x14ac:dyDescent="0.2">
      <c r="A7" s="42" t="s">
        <v>9</v>
      </c>
      <c r="B7" s="11" t="s">
        <v>21</v>
      </c>
      <c r="C7" s="11" t="s">
        <v>31</v>
      </c>
      <c r="D7" s="11" t="s">
        <v>33</v>
      </c>
      <c r="E7" s="11" t="s">
        <v>51</v>
      </c>
      <c r="F7" s="11" t="s">
        <v>39</v>
      </c>
      <c r="G7" s="11" t="s">
        <v>40</v>
      </c>
      <c r="H7" s="22" t="s">
        <v>41</v>
      </c>
      <c r="I7" s="27">
        <v>112.11097599999999</v>
      </c>
      <c r="J7" s="12">
        <v>0</v>
      </c>
      <c r="K7" s="13">
        <v>112.11097599999999</v>
      </c>
      <c r="L7" s="12">
        <v>2564.7249430000002</v>
      </c>
      <c r="M7" s="12">
        <v>0</v>
      </c>
      <c r="N7" s="28">
        <v>2564.7249430000002</v>
      </c>
      <c r="O7" s="27">
        <v>326.61180999999999</v>
      </c>
      <c r="P7" s="12">
        <v>0</v>
      </c>
      <c r="Q7" s="13">
        <v>326.61180999999999</v>
      </c>
      <c r="R7" s="12">
        <v>3227.4496509999999</v>
      </c>
      <c r="S7" s="12">
        <v>0</v>
      </c>
      <c r="T7" s="28">
        <v>3227.4496509999999</v>
      </c>
      <c r="U7" s="37">
        <f>+((K7/Q7)-1)*100</f>
        <v>-65.674549245478914</v>
      </c>
      <c r="V7" s="43">
        <f>+((N7/T7)-1)*100</f>
        <v>-20.534006093469493</v>
      </c>
      <c r="W7" s="2"/>
    </row>
    <row r="8" spans="1:23" ht="15" x14ac:dyDescent="0.2">
      <c r="A8" s="42" t="s">
        <v>9</v>
      </c>
      <c r="B8" s="11" t="s">
        <v>21</v>
      </c>
      <c r="C8" s="11" t="s">
        <v>31</v>
      </c>
      <c r="D8" s="11" t="s">
        <v>33</v>
      </c>
      <c r="E8" s="11" t="s">
        <v>38</v>
      </c>
      <c r="F8" s="11" t="s">
        <v>39</v>
      </c>
      <c r="G8" s="11" t="s">
        <v>40</v>
      </c>
      <c r="H8" s="22" t="s">
        <v>41</v>
      </c>
      <c r="I8" s="27">
        <v>169.666304</v>
      </c>
      <c r="J8" s="12">
        <v>0</v>
      </c>
      <c r="K8" s="13">
        <v>169.666304</v>
      </c>
      <c r="L8" s="12">
        <v>1141.79285</v>
      </c>
      <c r="M8" s="12">
        <v>0</v>
      </c>
      <c r="N8" s="28">
        <v>1141.79285</v>
      </c>
      <c r="O8" s="27">
        <v>17.853255000000001</v>
      </c>
      <c r="P8" s="12">
        <v>0</v>
      </c>
      <c r="Q8" s="13">
        <v>17.853255000000001</v>
      </c>
      <c r="R8" s="12">
        <v>391.45056299999999</v>
      </c>
      <c r="S8" s="12">
        <v>0</v>
      </c>
      <c r="T8" s="28">
        <v>391.45056299999999</v>
      </c>
      <c r="U8" s="50" t="s">
        <v>20</v>
      </c>
      <c r="V8" s="57" t="s">
        <v>20</v>
      </c>
      <c r="W8" s="2"/>
    </row>
    <row r="9" spans="1:23" ht="15" x14ac:dyDescent="0.2">
      <c r="A9" s="42" t="s">
        <v>9</v>
      </c>
      <c r="B9" s="11" t="s">
        <v>21</v>
      </c>
      <c r="C9" s="11" t="s">
        <v>31</v>
      </c>
      <c r="D9" s="11" t="s">
        <v>33</v>
      </c>
      <c r="E9" s="11" t="s">
        <v>42</v>
      </c>
      <c r="F9" s="11" t="s">
        <v>39</v>
      </c>
      <c r="G9" s="11" t="s">
        <v>40</v>
      </c>
      <c r="H9" s="22" t="s">
        <v>41</v>
      </c>
      <c r="I9" s="27">
        <v>67.181824000000006</v>
      </c>
      <c r="J9" s="12">
        <v>0</v>
      </c>
      <c r="K9" s="13">
        <v>67.181824000000006</v>
      </c>
      <c r="L9" s="12">
        <v>761.94265600000006</v>
      </c>
      <c r="M9" s="12">
        <v>0</v>
      </c>
      <c r="N9" s="28">
        <v>761.94265600000006</v>
      </c>
      <c r="O9" s="27">
        <v>57.82938</v>
      </c>
      <c r="P9" s="12">
        <v>0</v>
      </c>
      <c r="Q9" s="13">
        <v>57.82938</v>
      </c>
      <c r="R9" s="12">
        <v>1743.6775560000001</v>
      </c>
      <c r="S9" s="12">
        <v>0</v>
      </c>
      <c r="T9" s="28">
        <v>1743.6775560000001</v>
      </c>
      <c r="U9" s="37">
        <f>+((K9/Q9)-1)*100</f>
        <v>16.172478418409476</v>
      </c>
      <c r="V9" s="43">
        <f>+((N9/T9)-1)*100</f>
        <v>-56.302548405342904</v>
      </c>
      <c r="W9" s="2"/>
    </row>
    <row r="10" spans="1:23" ht="15" x14ac:dyDescent="0.2">
      <c r="A10" s="42" t="s">
        <v>9</v>
      </c>
      <c r="B10" s="11" t="s">
        <v>21</v>
      </c>
      <c r="C10" s="11" t="s">
        <v>31</v>
      </c>
      <c r="D10" s="11" t="s">
        <v>33</v>
      </c>
      <c r="E10" s="11" t="s">
        <v>44</v>
      </c>
      <c r="F10" s="11" t="s">
        <v>34</v>
      </c>
      <c r="G10" s="11" t="s">
        <v>35</v>
      </c>
      <c r="H10" s="22" t="s">
        <v>36</v>
      </c>
      <c r="I10" s="27">
        <v>0</v>
      </c>
      <c r="J10" s="12">
        <v>0</v>
      </c>
      <c r="K10" s="13">
        <v>0</v>
      </c>
      <c r="L10" s="12">
        <v>1.5122679999999999</v>
      </c>
      <c r="M10" s="12">
        <v>0</v>
      </c>
      <c r="N10" s="28">
        <v>1.5122679999999999</v>
      </c>
      <c r="O10" s="27">
        <v>0</v>
      </c>
      <c r="P10" s="12">
        <v>0</v>
      </c>
      <c r="Q10" s="13">
        <v>0</v>
      </c>
      <c r="R10" s="12">
        <v>30.821624</v>
      </c>
      <c r="S10" s="12">
        <v>0</v>
      </c>
      <c r="T10" s="28">
        <v>30.821624</v>
      </c>
      <c r="U10" s="50" t="s">
        <v>20</v>
      </c>
      <c r="V10" s="43">
        <f>+((N10/T10)-1)*100</f>
        <v>-95.09348371779501</v>
      </c>
      <c r="W10" s="2"/>
    </row>
    <row r="11" spans="1:23" ht="15" x14ac:dyDescent="0.2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 x14ac:dyDescent="0.2">
      <c r="A12" s="65" t="s">
        <v>18</v>
      </c>
      <c r="B12" s="66"/>
      <c r="C12" s="66"/>
      <c r="D12" s="66"/>
      <c r="E12" s="66"/>
      <c r="F12" s="66"/>
      <c r="G12" s="66"/>
      <c r="H12" s="67"/>
      <c r="I12" s="29">
        <f>SUM(I6:I10)</f>
        <v>600.98506699999996</v>
      </c>
      <c r="J12" s="15">
        <f>SUM(J6:J10)</f>
        <v>0</v>
      </c>
      <c r="K12" s="16">
        <f>SUM(I12:J12)</f>
        <v>600.98506699999996</v>
      </c>
      <c r="L12" s="14">
        <f>SUM(L6:L10)</f>
        <v>7328.8714480000008</v>
      </c>
      <c r="M12" s="15">
        <f>SUM(M6:M10)</f>
        <v>0</v>
      </c>
      <c r="N12" s="30">
        <f>SUM(L12:M12)</f>
        <v>7328.8714480000008</v>
      </c>
      <c r="O12" s="29">
        <f>SUM(O6:O10)</f>
        <v>671.85517300000004</v>
      </c>
      <c r="P12" s="15">
        <f>SUM(P6:P10)</f>
        <v>0</v>
      </c>
      <c r="Q12" s="16">
        <f>SUM(O12:P12)</f>
        <v>671.85517300000004</v>
      </c>
      <c r="R12" s="14">
        <f>SUM(R6:R10)</f>
        <v>8149.7964339999999</v>
      </c>
      <c r="S12" s="15">
        <f>SUM(S6:S10)</f>
        <v>0</v>
      </c>
      <c r="T12" s="30">
        <f>SUM(T6:T10)</f>
        <v>8149.7964339999999</v>
      </c>
      <c r="U12" s="37">
        <f>+((K12/Q12)-1)*100</f>
        <v>-10.548420083386045</v>
      </c>
      <c r="V12" s="43">
        <f>+((N12/T12)-1)*100</f>
        <v>-10.072950811080339</v>
      </c>
      <c r="W12" s="7"/>
    </row>
    <row r="13" spans="1:23" ht="15.75" x14ac:dyDescent="0.2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 x14ac:dyDescent="0.2">
      <c r="A14" s="42" t="s">
        <v>9</v>
      </c>
      <c r="B14" s="11" t="s">
        <v>21</v>
      </c>
      <c r="C14" s="11" t="s">
        <v>31</v>
      </c>
      <c r="D14" s="11" t="s">
        <v>22</v>
      </c>
      <c r="E14" s="11" t="s">
        <v>23</v>
      </c>
      <c r="F14" s="11" t="s">
        <v>24</v>
      </c>
      <c r="G14" s="11" t="s">
        <v>25</v>
      </c>
      <c r="H14" s="22" t="s">
        <v>26</v>
      </c>
      <c r="I14" s="27">
        <v>390.75330000000002</v>
      </c>
      <c r="J14" s="12">
        <v>0</v>
      </c>
      <c r="K14" s="13">
        <v>390.75330000000002</v>
      </c>
      <c r="L14" s="12">
        <v>5479.7242999999999</v>
      </c>
      <c r="M14" s="12">
        <v>0</v>
      </c>
      <c r="N14" s="28">
        <v>5479.7242999999999</v>
      </c>
      <c r="O14" s="27">
        <v>901.85320000000002</v>
      </c>
      <c r="P14" s="12">
        <v>0</v>
      </c>
      <c r="Q14" s="13">
        <v>901.85320000000002</v>
      </c>
      <c r="R14" s="12">
        <v>6232.7004999999999</v>
      </c>
      <c r="S14" s="12">
        <v>0</v>
      </c>
      <c r="T14" s="28">
        <v>6232.7004999999999</v>
      </c>
      <c r="U14" s="37">
        <f>+((K14/Q14)-1)*100</f>
        <v>-56.672183455134387</v>
      </c>
      <c r="V14" s="43">
        <f>+((N14/T14)-1)*100</f>
        <v>-12.081058603730444</v>
      </c>
      <c r="W14" s="2"/>
    </row>
    <row r="15" spans="1:23" ht="15.75" x14ac:dyDescent="0.2">
      <c r="A15" s="45"/>
      <c r="B15" s="46"/>
      <c r="C15" s="46"/>
      <c r="D15" s="46"/>
      <c r="E15" s="46"/>
      <c r="F15" s="46"/>
      <c r="G15" s="46"/>
      <c r="H15" s="47"/>
      <c r="I15" s="29"/>
      <c r="J15" s="15"/>
      <c r="K15" s="16"/>
      <c r="L15" s="14"/>
      <c r="M15" s="15"/>
      <c r="N15" s="30"/>
      <c r="O15" s="29"/>
      <c r="P15" s="15"/>
      <c r="Q15" s="16"/>
      <c r="R15" s="14"/>
      <c r="S15" s="15"/>
      <c r="T15" s="30"/>
      <c r="U15" s="37"/>
      <c r="V15" s="43"/>
      <c r="W15" s="7"/>
    </row>
    <row r="16" spans="1:23" ht="15" x14ac:dyDescent="0.2">
      <c r="A16" s="42" t="s">
        <v>9</v>
      </c>
      <c r="B16" s="11" t="s">
        <v>21</v>
      </c>
      <c r="C16" s="11" t="s">
        <v>31</v>
      </c>
      <c r="D16" s="11" t="s">
        <v>27</v>
      </c>
      <c r="E16" s="11" t="s">
        <v>28</v>
      </c>
      <c r="F16" s="11" t="s">
        <v>29</v>
      </c>
      <c r="G16" s="11" t="s">
        <v>29</v>
      </c>
      <c r="H16" s="22" t="s">
        <v>30</v>
      </c>
      <c r="I16" s="27">
        <v>477.97734400000002</v>
      </c>
      <c r="J16" s="12">
        <v>0</v>
      </c>
      <c r="K16" s="13">
        <v>477.97734400000002</v>
      </c>
      <c r="L16" s="12">
        <v>3981.7784959999999</v>
      </c>
      <c r="M16" s="12">
        <v>0</v>
      </c>
      <c r="N16" s="28">
        <v>3981.7784959999999</v>
      </c>
      <c r="O16" s="27">
        <v>286.90881300000001</v>
      </c>
      <c r="P16" s="12">
        <v>0</v>
      </c>
      <c r="Q16" s="13">
        <v>286.90881300000001</v>
      </c>
      <c r="R16" s="12">
        <v>4758.5811180000001</v>
      </c>
      <c r="S16" s="12">
        <v>0</v>
      </c>
      <c r="T16" s="28">
        <v>4758.5811180000001</v>
      </c>
      <c r="U16" s="37">
        <f>+((K16/Q16)-1)*100</f>
        <v>66.595560102226628</v>
      </c>
      <c r="V16" s="43">
        <f>+((N16/T16)-1)*100</f>
        <v>-16.324248819918928</v>
      </c>
      <c r="W16" s="7"/>
    </row>
    <row r="17" spans="1:24" ht="15.75" x14ac:dyDescent="0.2">
      <c r="A17" s="42"/>
      <c r="B17" s="9"/>
      <c r="C17" s="9"/>
      <c r="D17" s="9"/>
      <c r="E17" s="9"/>
      <c r="F17" s="9"/>
      <c r="G17" s="9"/>
      <c r="H17" s="21"/>
      <c r="I17" s="31"/>
      <c r="J17" s="19"/>
      <c r="K17" s="20"/>
      <c r="L17" s="19"/>
      <c r="M17" s="19"/>
      <c r="N17" s="33"/>
      <c r="O17" s="38"/>
      <c r="P17" s="19"/>
      <c r="Q17" s="20"/>
      <c r="R17" s="19"/>
      <c r="S17" s="19"/>
      <c r="T17" s="33"/>
      <c r="U17" s="24"/>
      <c r="V17" s="44"/>
      <c r="W17" s="2"/>
      <c r="X17" s="2"/>
    </row>
    <row r="18" spans="1:24" s="8" customFormat="1" ht="21" thickBot="1" x14ac:dyDescent="0.35">
      <c r="A18" s="59" t="s">
        <v>9</v>
      </c>
      <c r="B18" s="60"/>
      <c r="C18" s="60"/>
      <c r="D18" s="60"/>
      <c r="E18" s="60"/>
      <c r="F18" s="60"/>
      <c r="G18" s="60"/>
      <c r="H18" s="61"/>
      <c r="I18" s="34">
        <f t="shared" ref="I18:T18" si="0">SUM(I12,I14,I16)</f>
        <v>1469.7157109999998</v>
      </c>
      <c r="J18" s="35">
        <f t="shared" si="0"/>
        <v>0</v>
      </c>
      <c r="K18" s="35">
        <f t="shared" si="0"/>
        <v>1469.7157109999998</v>
      </c>
      <c r="L18" s="35">
        <f t="shared" si="0"/>
        <v>16790.374243999999</v>
      </c>
      <c r="M18" s="35">
        <f t="shared" si="0"/>
        <v>0</v>
      </c>
      <c r="N18" s="36">
        <f t="shared" si="0"/>
        <v>16790.374243999999</v>
      </c>
      <c r="O18" s="34">
        <f t="shared" si="0"/>
        <v>1860.6171859999999</v>
      </c>
      <c r="P18" s="35">
        <f t="shared" si="0"/>
        <v>0</v>
      </c>
      <c r="Q18" s="35">
        <f t="shared" si="0"/>
        <v>1860.6171859999999</v>
      </c>
      <c r="R18" s="35">
        <f t="shared" si="0"/>
        <v>19141.078051999997</v>
      </c>
      <c r="S18" s="35">
        <f t="shared" si="0"/>
        <v>0</v>
      </c>
      <c r="T18" s="36">
        <f t="shared" si="0"/>
        <v>19141.078051999997</v>
      </c>
      <c r="U18" s="52">
        <f>+((K18/Q18)-1)*100</f>
        <v>-21.009237039262739</v>
      </c>
      <c r="V18" s="51">
        <f>+((N18/T18)-1)*100</f>
        <v>-12.280937372565493</v>
      </c>
    </row>
    <row r="20" spans="1:24" x14ac:dyDescent="0.2">
      <c r="A20" s="49" t="s">
        <v>19</v>
      </c>
    </row>
    <row r="21" spans="1:24" x14ac:dyDescent="0.2">
      <c r="A21" s="5" t="s">
        <v>50</v>
      </c>
    </row>
    <row r="22" spans="1:24" x14ac:dyDescent="0.2">
      <c r="A22" s="5" t="s">
        <v>17</v>
      </c>
      <c r="B22" s="6"/>
    </row>
    <row r="23" spans="1:24" x14ac:dyDescent="0.2">
      <c r="A23" s="6" t="s">
        <v>32</v>
      </c>
    </row>
  </sheetData>
  <sortState ref="B6:T10">
    <sortCondition descending="1" ref="N6:N10"/>
  </sortState>
  <mergeCells count="4">
    <mergeCell ref="A18:H18"/>
    <mergeCell ref="I3:N3"/>
    <mergeCell ref="O3:T3"/>
    <mergeCell ref="A12:H12"/>
  </mergeCells>
  <phoneticPr fontId="9" type="noConversion"/>
  <printOptions horizontalCentered="1"/>
  <pageMargins left="0.11811023622047245" right="0.11811023622047245" top="0.98425196850393704" bottom="0.98425196850393704" header="0" footer="0"/>
  <pageSetup paperSize="9" scale="4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5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2009-02-18T17:03:19Z</cp:lastPrinted>
  <dcterms:created xsi:type="dcterms:W3CDTF">2007-03-24T16:53:29Z</dcterms:created>
  <dcterms:modified xsi:type="dcterms:W3CDTF">2013-01-28T15:17:21Z</dcterms:modified>
</cp:coreProperties>
</file>