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<sst xmlns="http://schemas.openxmlformats.org/spreadsheetml/2006/main" count="798" uniqueCount="252">
  <si>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</si>
  <si>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</si>
  <si>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</si>
  <si>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</si>
  <si>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</si>
  <si>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</si>
  <si>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</si>
  <si>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</si>
  <si>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</si>
  <si>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</si>
  <si>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</si>
  <si>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</si>
  <si>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</si>
  <si>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</si>
  <si>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</si>
  <si>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</si>
  <si>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</si>
  <si>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</si>
  <si>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</si>
  <si>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</si>
  <si>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</si>
  <si>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</si>
  <si>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</si>
  <si>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</si>
  <si>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</si>
  <si>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</si>
  <si>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</si>
  <si>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</si>
  <si>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</si>
  <si>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</si>
  <si>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</si>
  <si>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</si>
  <si>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</si>
  <si>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</si>
  <si>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</si>
  <si>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</si>
  <si>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</si>
  <si>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</si>
  <si>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</si>
  <si>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</si>
  <si>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</si>
  <si>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</si>
  <si>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</si>
  <si>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</si>
  <si>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</si>
  <si>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</si>
  <si>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</si>
  <si>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</si>
  <si>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</si>
  <si>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</si>
  <si>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</si>
  <si>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</si>
  <si>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</si>
  <si>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</si>
  <si>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</si>
  <si>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</si>
  <si>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</si>
  <si>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</si>
  <si>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</si>
  <si>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</si>
  <si>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</si>
  <si>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</si>
  <si>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</si>
  <si>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</si>
  <si>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</si>
  <si>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</si>
  <si>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</si>
  <si>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</si>
  <si>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</si>
  <si>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</si>
  <si>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</si>
  <si>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</si>
  <si>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</si>
  <si>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</si>
  <si>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</si>
  <si>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</si>
  <si>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</si>
  <si>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</si>
  <si>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</si>
  <si>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</si>
  <si>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</si>
  <si>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</si>
  <si>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</si>
  <si>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</si>
  <si>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</si>
  <si>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</si>
  <si>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</si>
  <si>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</si>
  <si>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</si>
  <si>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</si>
  <si>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</si>
  <si>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</si>
  <si>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</si>
  <si>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</si>
  <si>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</si>
  <si>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</si>
  <si>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</si>
  <si>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</si>
  <si>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</si>
  <si>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</si>
  <si>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</si>
  <si>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</si>
  <si>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</si>
  <si>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</si>
  <si>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</si>
  <si>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</si>
  <si>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</si>
  <si>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</si>
  <si>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</si>
  <si>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</si>
  <si>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</si>
  <si>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</si>
  <si>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</si>
  <si>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</si>
  <si>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</si>
  <si>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</si>
  <si>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</si>
  <si>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</si>
  <si>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</si>
  <si>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</si>
  <si>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</si>
  <si>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</si>
  <si>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</si>
  <si>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</si>
  <si>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</si>
  <si>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</si>
  <si>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</si>
  <si>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</si>
  <si>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</si>
  <si>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</si>
  <si>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</si>
  <si>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</si>
  <si>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</si>
  <si>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</si>
  <si>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</si>
  <si>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</si>
  <si>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</si>
  <si>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</si>
  <si>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</si>
  <si>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</si>
  <si>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</si>
  <si>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</si>
  <si>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</si>
  <si>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</si>
  <si>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</si>
  <si>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</si>
  <si>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</si>
  <si>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</si>
  <si>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</si>
  <si>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</si>
  <si>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</si>
  <si>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</si>
  <si>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</si>
  <si>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</si>
  <si>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</si>
  <si>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</si>
  <si>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</si>
  <si>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</si>
  <si>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</si>
  <si>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</si>
  <si>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</si>
  <si>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</si>
  <si>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</si>
  <si>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</si>
  <si>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</si>
  <si>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</si>
  <si>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</si>
  <si>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</si>
  <si>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</si>
  <si>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</si>
  <si>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</si>
  <si>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</si>
  <si>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</si>
  <si>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</si>
  <si>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</si>
  <si>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</si>
  <si>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</si>
  <si>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</si>
  <si>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</si>
  <si>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</si>
  <si>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</si>
  <si>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</si>
  <si>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</si>
  <si>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</si>
  <si>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</si>
  <si>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</si>
  <si>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</si>
  <si>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</si>
  <si>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</si>
  <si>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</si>
  <si>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</si>
  <si>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</si>
  <si>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</si>
  <si>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</si>
  <si>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</si>
  <si>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</si>
  <si>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</si>
  <si>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MINERA TITAN DEL PERU S.R.L.</t>
  </si>
  <si>
    <t>BELEN</t>
  </si>
  <si>
    <t>CHALA</t>
  </si>
  <si>
    <t>BERGMIN S.A.C.</t>
  </si>
  <si>
    <t>REVOLUCION 3 DE OCTUBRE Nº 2</t>
  </si>
  <si>
    <t>AMBO</t>
  </si>
  <si>
    <t>SAN RAFAEL</t>
  </si>
  <si>
    <t>SIMON BOLIVAR</t>
  </si>
  <si>
    <t>GOLD FIELDS LA CIMA S.A.A.</t>
  </si>
  <si>
    <t>COMPAÑIA MINERA SAN JUAN (PERU) S.A.</t>
  </si>
  <si>
    <t>MINA CORICANCHA</t>
  </si>
  <si>
    <t>SAN MATEO</t>
  </si>
  <si>
    <t>CERRO DE PASCO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</si>
  <si>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</si>
  <si>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</si>
  <si>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CASAPALCA-8</t>
  </si>
  <si>
    <t>MINERA YANAQUIHUA S.A.C.</t>
  </si>
  <si>
    <t>ALPACAY</t>
  </si>
  <si>
    <t>CONSORCIO DE INGENIEROS EJECUTORES MINEROS S.A.</t>
  </si>
  <si>
    <t>EL COFRE</t>
  </si>
  <si>
    <t>PUNO</t>
  </si>
  <si>
    <t>LAMPA</t>
  </si>
  <si>
    <t>PARATIA</t>
  </si>
  <si>
    <t>GRAN BRETAÑA</t>
  </si>
  <si>
    <t>MORADA</t>
  </si>
  <si>
    <t>PAJUELO ESPINOZA ELADIO ELMER</t>
  </si>
  <si>
    <t>SAN JOSE DE HUAMANTANGA</t>
  </si>
  <si>
    <t>CANTA</t>
  </si>
  <si>
    <t>HUAMANTANGA</t>
  </si>
  <si>
    <t>SAN SALVADOR 27</t>
  </si>
  <si>
    <t>SANTA LUCIA</t>
  </si>
  <si>
    <t>RESTAURADORA</t>
  </si>
  <si>
    <t>SANTA CECILIA</t>
  </si>
  <si>
    <t>Cifras ajustadas</t>
  </si>
  <si>
    <t>EMPRESA ADMINISTRADORA CERRO S.A.C.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</si>
  <si>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</si>
  <si>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</si>
  <si>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</si>
  <si>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</si>
  <si>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</si>
  <si>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OCTAVIO BERTOLERO S.A.</t>
  </si>
  <si>
    <t>ANGELA VITTORIA</t>
  </si>
  <si>
    <t>C.M.H. Nº 8-A</t>
  </si>
  <si>
    <t>ACUMULACION ISCAYCRUZ</t>
  </si>
  <si>
    <t>CATON</t>
  </si>
  <si>
    <t>GRAVIMETRÍA</t>
  </si>
  <si>
    <t>MINERA SARITA AQP S.A.C.</t>
  </si>
  <si>
    <t>SARITA AQP</t>
  </si>
  <si>
    <t>POLOBAYA</t>
  </si>
  <si>
    <t>TOQUEPALA 1  g)</t>
  </si>
  <si>
    <t>ANTICONA  a)</t>
  </si>
  <si>
    <t>CERRO LINDO  b)</t>
  </si>
  <si>
    <t>ACUMULACION RAURA  c)</t>
  </si>
  <si>
    <t>COBRIZA 1126  d)</t>
  </si>
  <si>
    <t>MINAS DE COBRE CHAPI  f)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</si>
</sst>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0" fillId="24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211</v>
      </c>
    </row>
    <row r="2" ht="13.5" thickBot="1">
      <c r="A2" s="55"/>
    </row>
    <row r="3" spans="1:22" ht="13.5" thickBot="1">
      <c r="A3" s="53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232</v>
      </c>
      <c r="L4" s="31" t="s">
        <v>13</v>
      </c>
      <c r="M4" s="31" t="s">
        <v>8</v>
      </c>
      <c r="N4" s="34" t="s">
        <v>233</v>
      </c>
      <c r="O4" s="30" t="s">
        <v>14</v>
      </c>
      <c r="P4" s="31" t="s">
        <v>15</v>
      </c>
      <c r="Q4" s="31" t="s">
        <v>232</v>
      </c>
      <c r="R4" s="31" t="s">
        <v>16</v>
      </c>
      <c r="S4" s="31" t="s">
        <v>17</v>
      </c>
      <c r="T4" s="34" t="s">
        <v>234</v>
      </c>
      <c r="U4" s="35" t="s">
        <v>235</v>
      </c>
      <c r="V4" s="34" t="s">
        <v>236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41</v>
      </c>
      <c r="C6" s="44" t="s">
        <v>164</v>
      </c>
      <c r="D6" s="44" t="s">
        <v>165</v>
      </c>
      <c r="E6" s="44" t="s">
        <v>166</v>
      </c>
      <c r="F6" s="44" t="s">
        <v>56</v>
      </c>
      <c r="G6" s="44" t="s">
        <v>167</v>
      </c>
      <c r="H6" s="48" t="s">
        <v>168</v>
      </c>
      <c r="I6" s="49">
        <v>0</v>
      </c>
      <c r="J6" s="45">
        <v>10.966</v>
      </c>
      <c r="K6" s="46">
        <v>10.966</v>
      </c>
      <c r="L6" s="45">
        <v>0</v>
      </c>
      <c r="M6" s="45">
        <v>42.683824</v>
      </c>
      <c r="N6" s="50">
        <v>42.683824</v>
      </c>
      <c r="O6" s="49">
        <v>3.974328</v>
      </c>
      <c r="P6" s="45">
        <v>2.795</v>
      </c>
      <c r="Q6" s="46">
        <v>6.769328</v>
      </c>
      <c r="R6" s="45">
        <v>20.336583</v>
      </c>
      <c r="S6" s="45">
        <v>10.626817</v>
      </c>
      <c r="T6" s="50">
        <v>30.9634</v>
      </c>
      <c r="U6" s="27">
        <f>+((K6/Q6)-1)*100</f>
        <v>61.995400429702904</v>
      </c>
      <c r="V6" s="37">
        <f>+((N6/T6)-1)*100</f>
        <v>37.85250973730277</v>
      </c>
    </row>
    <row r="7" spans="1:22" ht="15">
      <c r="A7" s="47" t="s">
        <v>9</v>
      </c>
      <c r="B7" s="44" t="s">
        <v>41</v>
      </c>
      <c r="C7" s="44" t="s">
        <v>164</v>
      </c>
      <c r="D7" s="44" t="s">
        <v>200</v>
      </c>
      <c r="E7" s="44" t="s">
        <v>201</v>
      </c>
      <c r="F7" s="44" t="s">
        <v>86</v>
      </c>
      <c r="G7" s="44" t="s">
        <v>202</v>
      </c>
      <c r="H7" s="48" t="s">
        <v>203</v>
      </c>
      <c r="I7" s="49">
        <v>0</v>
      </c>
      <c r="J7" s="45">
        <v>0</v>
      </c>
      <c r="K7" s="46">
        <v>0</v>
      </c>
      <c r="L7" s="45">
        <v>5.206656</v>
      </c>
      <c r="M7" s="45">
        <v>0</v>
      </c>
      <c r="N7" s="50">
        <v>5.206656</v>
      </c>
      <c r="O7" s="49">
        <v>0</v>
      </c>
      <c r="P7" s="45">
        <v>0</v>
      </c>
      <c r="Q7" s="46">
        <v>0</v>
      </c>
      <c r="R7" s="45">
        <v>6.213872</v>
      </c>
      <c r="S7" s="45">
        <v>0</v>
      </c>
      <c r="T7" s="50">
        <v>6.213872</v>
      </c>
      <c r="U7" s="42" t="s">
        <v>32</v>
      </c>
      <c r="V7" s="37">
        <f>+((N7/T7)-1)*100</f>
        <v>-16.209152682900463</v>
      </c>
    </row>
    <row r="8" spans="1:22" ht="15">
      <c r="A8" s="47" t="s">
        <v>9</v>
      </c>
      <c r="B8" s="44" t="s">
        <v>41</v>
      </c>
      <c r="C8" s="44" t="s">
        <v>193</v>
      </c>
      <c r="D8" s="44" t="s">
        <v>42</v>
      </c>
      <c r="E8" s="44" t="s">
        <v>43</v>
      </c>
      <c r="F8" s="44" t="s">
        <v>44</v>
      </c>
      <c r="G8" s="44" t="s">
        <v>45</v>
      </c>
      <c r="H8" s="48" t="s">
        <v>46</v>
      </c>
      <c r="I8" s="49">
        <v>0</v>
      </c>
      <c r="J8" s="45">
        <v>3.65542</v>
      </c>
      <c r="K8" s="46">
        <v>3.65542</v>
      </c>
      <c r="L8" s="45">
        <v>8.164015</v>
      </c>
      <c r="M8" s="45">
        <v>29.860154</v>
      </c>
      <c r="N8" s="50">
        <v>38.02417</v>
      </c>
      <c r="O8" s="49">
        <v>21.141833</v>
      </c>
      <c r="P8" s="45">
        <v>44.760314</v>
      </c>
      <c r="Q8" s="46">
        <v>65.902147</v>
      </c>
      <c r="R8" s="45">
        <v>93.109995</v>
      </c>
      <c r="S8" s="45">
        <v>185.556438</v>
      </c>
      <c r="T8" s="50">
        <v>278.666433</v>
      </c>
      <c r="U8" s="27">
        <f>+((K8/Q8)-1)*100</f>
        <v>-94.45326113578668</v>
      </c>
      <c r="V8" s="37">
        <f>+((N8/T8)-1)*100</f>
        <v>-86.35495147705859</v>
      </c>
    </row>
    <row r="9" spans="1:22" ht="15">
      <c r="A9" s="47" t="s">
        <v>9</v>
      </c>
      <c r="B9" s="44" t="s">
        <v>41</v>
      </c>
      <c r="C9" s="44" t="s">
        <v>193</v>
      </c>
      <c r="D9" s="44" t="s">
        <v>47</v>
      </c>
      <c r="E9" s="44" t="s">
        <v>48</v>
      </c>
      <c r="F9" s="44" t="s">
        <v>49</v>
      </c>
      <c r="G9" s="44" t="s">
        <v>48</v>
      </c>
      <c r="H9" s="48" t="s">
        <v>48</v>
      </c>
      <c r="I9" s="49">
        <v>0</v>
      </c>
      <c r="J9" s="45">
        <v>0</v>
      </c>
      <c r="K9" s="46">
        <v>0</v>
      </c>
      <c r="L9" s="45">
        <v>12.022448</v>
      </c>
      <c r="M9" s="45">
        <v>0</v>
      </c>
      <c r="N9" s="50">
        <v>12.022448</v>
      </c>
      <c r="O9" s="49">
        <v>0</v>
      </c>
      <c r="P9" s="45">
        <v>0</v>
      </c>
      <c r="Q9" s="46">
        <v>0</v>
      </c>
      <c r="R9" s="45">
        <v>4.351989</v>
      </c>
      <c r="S9" s="45">
        <v>0</v>
      </c>
      <c r="T9" s="50">
        <v>4.351989</v>
      </c>
      <c r="U9" s="42" t="s">
        <v>32</v>
      </c>
      <c r="V9" s="43" t="s">
        <v>32</v>
      </c>
    </row>
    <row r="10" spans="1:22" ht="15">
      <c r="A10" s="47" t="s">
        <v>9</v>
      </c>
      <c r="B10" s="44" t="s">
        <v>41</v>
      </c>
      <c r="C10" s="44" t="s">
        <v>193</v>
      </c>
      <c r="D10" s="44" t="s">
        <v>47</v>
      </c>
      <c r="E10" s="44" t="s">
        <v>50</v>
      </c>
      <c r="F10" s="44" t="s">
        <v>51</v>
      </c>
      <c r="G10" s="44" t="s">
        <v>52</v>
      </c>
      <c r="H10" s="48" t="s">
        <v>53</v>
      </c>
      <c r="I10" s="49">
        <v>0</v>
      </c>
      <c r="J10" s="45">
        <v>29.318328</v>
      </c>
      <c r="K10" s="46">
        <v>29.318328</v>
      </c>
      <c r="L10" s="45">
        <v>0</v>
      </c>
      <c r="M10" s="45">
        <v>156.878578</v>
      </c>
      <c r="N10" s="50">
        <v>156.878578</v>
      </c>
      <c r="O10" s="49">
        <v>0</v>
      </c>
      <c r="P10" s="45">
        <v>24.281845</v>
      </c>
      <c r="Q10" s="46">
        <v>24.281845</v>
      </c>
      <c r="R10" s="45">
        <v>0</v>
      </c>
      <c r="S10" s="45">
        <v>118.337553</v>
      </c>
      <c r="T10" s="50">
        <v>118.337553</v>
      </c>
      <c r="U10" s="27">
        <f>+((K10/Q10)-1)*100</f>
        <v>20.74176406282142</v>
      </c>
      <c r="V10" s="37">
        <f>+((N10/T10)-1)*100</f>
        <v>32.568718908696724</v>
      </c>
    </row>
    <row r="11" spans="1:22" ht="15">
      <c r="A11" s="47" t="s">
        <v>9</v>
      </c>
      <c r="B11" s="44" t="s">
        <v>184</v>
      </c>
      <c r="C11" s="44" t="s">
        <v>193</v>
      </c>
      <c r="D11" s="44" t="s">
        <v>47</v>
      </c>
      <c r="E11" s="44" t="s">
        <v>48</v>
      </c>
      <c r="F11" s="44" t="s">
        <v>49</v>
      </c>
      <c r="G11" s="44" t="s">
        <v>48</v>
      </c>
      <c r="H11" s="48" t="s">
        <v>48</v>
      </c>
      <c r="I11" s="49">
        <v>0</v>
      </c>
      <c r="J11" s="45">
        <v>0</v>
      </c>
      <c r="K11" s="46">
        <v>0</v>
      </c>
      <c r="L11" s="45">
        <v>0</v>
      </c>
      <c r="M11" s="45">
        <v>0</v>
      </c>
      <c r="N11" s="50">
        <v>0</v>
      </c>
      <c r="O11" s="49">
        <v>0</v>
      </c>
      <c r="P11" s="45">
        <v>0</v>
      </c>
      <c r="Q11" s="46">
        <v>0</v>
      </c>
      <c r="R11" s="45">
        <v>0</v>
      </c>
      <c r="S11" s="45">
        <v>9E-06</v>
      </c>
      <c r="T11" s="50">
        <v>9E-06</v>
      </c>
      <c r="U11" s="42" t="s">
        <v>32</v>
      </c>
      <c r="V11" s="43" t="s">
        <v>32</v>
      </c>
    </row>
    <row r="12" spans="1:22" ht="15">
      <c r="A12" s="47" t="s">
        <v>9</v>
      </c>
      <c r="B12" s="44" t="s">
        <v>41</v>
      </c>
      <c r="C12" s="44" t="s">
        <v>193</v>
      </c>
      <c r="D12" s="44" t="s">
        <v>194</v>
      </c>
      <c r="E12" s="44" t="s">
        <v>195</v>
      </c>
      <c r="F12" s="44" t="s">
        <v>21</v>
      </c>
      <c r="G12" s="44" t="s">
        <v>20</v>
      </c>
      <c r="H12" s="48" t="s">
        <v>196</v>
      </c>
      <c r="I12" s="49">
        <v>0</v>
      </c>
      <c r="J12" s="45">
        <v>0</v>
      </c>
      <c r="K12" s="46">
        <v>0</v>
      </c>
      <c r="L12" s="45">
        <v>0</v>
      </c>
      <c r="M12" s="45">
        <v>0</v>
      </c>
      <c r="N12" s="50">
        <v>0</v>
      </c>
      <c r="O12" s="49">
        <v>5.974222</v>
      </c>
      <c r="P12" s="45">
        <v>9.690374</v>
      </c>
      <c r="Q12" s="46">
        <v>15.664597</v>
      </c>
      <c r="R12" s="45">
        <v>26.795537</v>
      </c>
      <c r="S12" s="45">
        <v>30.206308</v>
      </c>
      <c r="T12" s="50">
        <v>57.001845</v>
      </c>
      <c r="U12" s="42" t="s">
        <v>32</v>
      </c>
      <c r="V12" s="43" t="s">
        <v>32</v>
      </c>
    </row>
    <row r="13" spans="1:22" ht="15">
      <c r="A13" s="47" t="s">
        <v>9</v>
      </c>
      <c r="B13" s="44" t="s">
        <v>41</v>
      </c>
      <c r="C13" s="44" t="s">
        <v>193</v>
      </c>
      <c r="D13" s="44" t="s">
        <v>54</v>
      </c>
      <c r="E13" s="44" t="s">
        <v>55</v>
      </c>
      <c r="F13" s="44" t="s">
        <v>56</v>
      </c>
      <c r="G13" s="44" t="s">
        <v>57</v>
      </c>
      <c r="H13" s="48" t="s">
        <v>58</v>
      </c>
      <c r="I13" s="49">
        <v>24396.9306</v>
      </c>
      <c r="J13" s="45">
        <v>1720.0722</v>
      </c>
      <c r="K13" s="46">
        <v>26117.0028</v>
      </c>
      <c r="L13" s="45">
        <v>118343.7276</v>
      </c>
      <c r="M13" s="45">
        <v>7352.2564</v>
      </c>
      <c r="N13" s="50">
        <v>125695.984</v>
      </c>
      <c r="O13" s="49">
        <v>24003.3417</v>
      </c>
      <c r="P13" s="45">
        <v>1909.0575</v>
      </c>
      <c r="Q13" s="46">
        <v>25912.3992</v>
      </c>
      <c r="R13" s="45">
        <v>117208.7728</v>
      </c>
      <c r="S13" s="45">
        <v>11685.4943</v>
      </c>
      <c r="T13" s="50">
        <v>128894.2671</v>
      </c>
      <c r="U13" s="27">
        <f aca="true" t="shared" si="0" ref="U13:U19">+((K13/Q13)-1)*100</f>
        <v>0.7895972828328324</v>
      </c>
      <c r="V13" s="37">
        <f aca="true" t="shared" si="1" ref="V13:V19">+((N13/T13)-1)*100</f>
        <v>-2.4813230036978107</v>
      </c>
    </row>
    <row r="14" spans="1:22" ht="15">
      <c r="A14" s="47" t="s">
        <v>9</v>
      </c>
      <c r="B14" s="44" t="s">
        <v>41</v>
      </c>
      <c r="C14" s="44" t="s">
        <v>193</v>
      </c>
      <c r="D14" s="44" t="s">
        <v>59</v>
      </c>
      <c r="E14" s="44" t="s">
        <v>61</v>
      </c>
      <c r="F14" s="44" t="s">
        <v>21</v>
      </c>
      <c r="G14" s="44" t="s">
        <v>20</v>
      </c>
      <c r="H14" s="48" t="s">
        <v>61</v>
      </c>
      <c r="I14" s="49">
        <v>65.866264</v>
      </c>
      <c r="J14" s="45">
        <v>9.734673</v>
      </c>
      <c r="K14" s="46">
        <v>75.600937</v>
      </c>
      <c r="L14" s="45">
        <v>309.165286</v>
      </c>
      <c r="M14" s="45">
        <v>49.674707</v>
      </c>
      <c r="N14" s="50">
        <v>358.839993</v>
      </c>
      <c r="O14" s="49">
        <v>59.7696</v>
      </c>
      <c r="P14" s="45">
        <v>18.572434</v>
      </c>
      <c r="Q14" s="46">
        <v>78.342034</v>
      </c>
      <c r="R14" s="45">
        <v>356.349193</v>
      </c>
      <c r="S14" s="45">
        <v>86.806991</v>
      </c>
      <c r="T14" s="50">
        <v>443.156184</v>
      </c>
      <c r="U14" s="27">
        <f t="shared" si="0"/>
        <v>-3.498884136707503</v>
      </c>
      <c r="V14" s="37">
        <f t="shared" si="1"/>
        <v>-19.026292319549356</v>
      </c>
    </row>
    <row r="15" spans="1:22" ht="15">
      <c r="A15" s="47" t="s">
        <v>9</v>
      </c>
      <c r="B15" s="44" t="s">
        <v>41</v>
      </c>
      <c r="C15" s="44" t="s">
        <v>193</v>
      </c>
      <c r="D15" s="44" t="s">
        <v>59</v>
      </c>
      <c r="E15" s="44" t="s">
        <v>247</v>
      </c>
      <c r="F15" s="44" t="s">
        <v>21</v>
      </c>
      <c r="G15" s="44" t="s">
        <v>20</v>
      </c>
      <c r="H15" s="48" t="s">
        <v>20</v>
      </c>
      <c r="I15" s="49">
        <v>50.521465</v>
      </c>
      <c r="J15" s="45">
        <v>22.60798</v>
      </c>
      <c r="K15" s="46">
        <v>73.129445</v>
      </c>
      <c r="L15" s="45">
        <v>235.357359</v>
      </c>
      <c r="M15" s="45">
        <v>110.599991</v>
      </c>
      <c r="N15" s="50">
        <v>345.95735</v>
      </c>
      <c r="O15" s="49">
        <v>69.011648</v>
      </c>
      <c r="P15" s="45">
        <v>18.545385</v>
      </c>
      <c r="Q15" s="46">
        <v>87.557033</v>
      </c>
      <c r="R15" s="45">
        <v>277.520526</v>
      </c>
      <c r="S15" s="45">
        <v>113.095007</v>
      </c>
      <c r="T15" s="50">
        <v>390.615533</v>
      </c>
      <c r="U15" s="27">
        <f t="shared" si="0"/>
        <v>-16.477931590030003</v>
      </c>
      <c r="V15" s="37">
        <f t="shared" si="1"/>
        <v>-11.432771927172702</v>
      </c>
    </row>
    <row r="16" spans="1:22" ht="15">
      <c r="A16" s="47" t="s">
        <v>9</v>
      </c>
      <c r="B16" s="44" t="s">
        <v>41</v>
      </c>
      <c r="C16" s="44" t="s">
        <v>193</v>
      </c>
      <c r="D16" s="44" t="s">
        <v>59</v>
      </c>
      <c r="E16" s="44" t="s">
        <v>60</v>
      </c>
      <c r="F16" s="44" t="s">
        <v>21</v>
      </c>
      <c r="G16" s="44" t="s">
        <v>20</v>
      </c>
      <c r="H16" s="48" t="s">
        <v>20</v>
      </c>
      <c r="I16" s="49">
        <v>36.670816</v>
      </c>
      <c r="J16" s="45">
        <v>3.253672</v>
      </c>
      <c r="K16" s="46">
        <v>39.924488</v>
      </c>
      <c r="L16" s="45">
        <v>182.544836</v>
      </c>
      <c r="M16" s="45">
        <v>19.617246</v>
      </c>
      <c r="N16" s="50">
        <v>202.162082</v>
      </c>
      <c r="O16" s="49">
        <v>15.655644</v>
      </c>
      <c r="P16" s="45">
        <v>12.181347</v>
      </c>
      <c r="Q16" s="46">
        <v>27.836991</v>
      </c>
      <c r="R16" s="45">
        <v>74.592118</v>
      </c>
      <c r="S16" s="45">
        <v>51.874433</v>
      </c>
      <c r="T16" s="50">
        <v>126.466551</v>
      </c>
      <c r="U16" s="27">
        <f t="shared" si="0"/>
        <v>43.42242665523726</v>
      </c>
      <c r="V16" s="37">
        <f t="shared" si="1"/>
        <v>59.854191010554246</v>
      </c>
    </row>
    <row r="17" spans="1:22" ht="15">
      <c r="A17" s="47" t="s">
        <v>9</v>
      </c>
      <c r="B17" s="44" t="s">
        <v>41</v>
      </c>
      <c r="C17" s="44" t="s">
        <v>193</v>
      </c>
      <c r="D17" s="44" t="s">
        <v>62</v>
      </c>
      <c r="E17" s="44" t="s">
        <v>63</v>
      </c>
      <c r="F17" s="44" t="s">
        <v>64</v>
      </c>
      <c r="G17" s="44" t="s">
        <v>64</v>
      </c>
      <c r="H17" s="48" t="s">
        <v>65</v>
      </c>
      <c r="I17" s="49">
        <v>130.831656</v>
      </c>
      <c r="J17" s="45">
        <v>94.94</v>
      </c>
      <c r="K17" s="46">
        <v>225.771656</v>
      </c>
      <c r="L17" s="45">
        <v>775.752955</v>
      </c>
      <c r="M17" s="45">
        <v>521.938632</v>
      </c>
      <c r="N17" s="50">
        <v>1297.691587</v>
      </c>
      <c r="O17" s="49">
        <v>132.773088</v>
      </c>
      <c r="P17" s="45">
        <v>89.023189</v>
      </c>
      <c r="Q17" s="46">
        <v>221.796277</v>
      </c>
      <c r="R17" s="45">
        <v>707.377214</v>
      </c>
      <c r="S17" s="45">
        <v>496.129035</v>
      </c>
      <c r="T17" s="50">
        <v>1203.506249</v>
      </c>
      <c r="U17" s="27">
        <f t="shared" si="0"/>
        <v>1.7923560547411732</v>
      </c>
      <c r="V17" s="37">
        <f t="shared" si="1"/>
        <v>7.825911837039401</v>
      </c>
    </row>
    <row r="18" spans="1:22" ht="15">
      <c r="A18" s="47" t="s">
        <v>9</v>
      </c>
      <c r="B18" s="44" t="s">
        <v>41</v>
      </c>
      <c r="C18" s="44" t="s">
        <v>193</v>
      </c>
      <c r="D18" s="44" t="s">
        <v>66</v>
      </c>
      <c r="E18" s="44" t="s">
        <v>67</v>
      </c>
      <c r="F18" s="44" t="s">
        <v>21</v>
      </c>
      <c r="G18" s="44" t="s">
        <v>20</v>
      </c>
      <c r="H18" s="48" t="s">
        <v>20</v>
      </c>
      <c r="I18" s="49">
        <v>359.473896</v>
      </c>
      <c r="J18" s="45">
        <v>0</v>
      </c>
      <c r="K18" s="46">
        <v>359.473896</v>
      </c>
      <c r="L18" s="45">
        <v>1348.687433</v>
      </c>
      <c r="M18" s="45">
        <v>0</v>
      </c>
      <c r="N18" s="50">
        <v>1348.687433</v>
      </c>
      <c r="O18" s="49">
        <v>299.632508</v>
      </c>
      <c r="P18" s="45">
        <v>0</v>
      </c>
      <c r="Q18" s="46">
        <v>299.632508</v>
      </c>
      <c r="R18" s="45">
        <v>1475.221129</v>
      </c>
      <c r="S18" s="45">
        <v>0</v>
      </c>
      <c r="T18" s="50">
        <v>1475.221129</v>
      </c>
      <c r="U18" s="27">
        <f t="shared" si="0"/>
        <v>19.971594003411685</v>
      </c>
      <c r="V18" s="37">
        <f t="shared" si="1"/>
        <v>-8.577269774177697</v>
      </c>
    </row>
    <row r="19" spans="1:22" ht="15">
      <c r="A19" s="47" t="s">
        <v>9</v>
      </c>
      <c r="B19" s="44" t="s">
        <v>41</v>
      </c>
      <c r="C19" s="44" t="s">
        <v>193</v>
      </c>
      <c r="D19" s="44" t="s">
        <v>68</v>
      </c>
      <c r="E19" s="44" t="s">
        <v>69</v>
      </c>
      <c r="F19" s="44" t="s">
        <v>56</v>
      </c>
      <c r="G19" s="44" t="s">
        <v>70</v>
      </c>
      <c r="H19" s="48" t="s">
        <v>71</v>
      </c>
      <c r="I19" s="49">
        <v>32.356555</v>
      </c>
      <c r="J19" s="45">
        <v>7.69412</v>
      </c>
      <c r="K19" s="46">
        <v>40.050675</v>
      </c>
      <c r="L19" s="45">
        <v>171.320299</v>
      </c>
      <c r="M19" s="45">
        <v>23.933907</v>
      </c>
      <c r="N19" s="50">
        <v>195.254206</v>
      </c>
      <c r="O19" s="49">
        <v>38.985876</v>
      </c>
      <c r="P19" s="45">
        <v>5.837143</v>
      </c>
      <c r="Q19" s="46">
        <v>44.823019</v>
      </c>
      <c r="R19" s="45">
        <v>149.739664</v>
      </c>
      <c r="S19" s="45">
        <v>31.500756</v>
      </c>
      <c r="T19" s="50">
        <v>181.24042</v>
      </c>
      <c r="U19" s="27">
        <f t="shared" si="0"/>
        <v>-10.647082919604333</v>
      </c>
      <c r="V19" s="37">
        <f t="shared" si="1"/>
        <v>7.73215268426326</v>
      </c>
    </row>
    <row r="20" spans="1:22" ht="15">
      <c r="A20" s="47" t="s">
        <v>9</v>
      </c>
      <c r="B20" s="44" t="s">
        <v>41</v>
      </c>
      <c r="C20" s="44" t="s">
        <v>193</v>
      </c>
      <c r="D20" s="44" t="s">
        <v>68</v>
      </c>
      <c r="E20" s="44" t="s">
        <v>72</v>
      </c>
      <c r="F20" s="44" t="s">
        <v>51</v>
      </c>
      <c r="G20" s="44" t="s">
        <v>51</v>
      </c>
      <c r="H20" s="48" t="s">
        <v>73</v>
      </c>
      <c r="I20" s="49">
        <v>0</v>
      </c>
      <c r="J20" s="45">
        <v>0</v>
      </c>
      <c r="K20" s="46">
        <v>0</v>
      </c>
      <c r="L20" s="45">
        <v>0</v>
      </c>
      <c r="M20" s="45">
        <v>0</v>
      </c>
      <c r="N20" s="50">
        <v>0</v>
      </c>
      <c r="O20" s="49">
        <v>61.2956</v>
      </c>
      <c r="P20" s="45">
        <v>35.61972</v>
      </c>
      <c r="Q20" s="46">
        <v>96.91532</v>
      </c>
      <c r="R20" s="45">
        <v>263.9959</v>
      </c>
      <c r="S20" s="45">
        <v>137.10852</v>
      </c>
      <c r="T20" s="50">
        <v>401.10442</v>
      </c>
      <c r="U20" s="42" t="s">
        <v>32</v>
      </c>
      <c r="V20" s="43" t="s">
        <v>32</v>
      </c>
    </row>
    <row r="21" spans="1:22" ht="15">
      <c r="A21" s="47" t="s">
        <v>9</v>
      </c>
      <c r="B21" s="44" t="s">
        <v>41</v>
      </c>
      <c r="C21" s="44" t="s">
        <v>193</v>
      </c>
      <c r="D21" s="44" t="s">
        <v>74</v>
      </c>
      <c r="E21" s="44" t="s">
        <v>75</v>
      </c>
      <c r="F21" s="44" t="s">
        <v>22</v>
      </c>
      <c r="G21" s="44" t="s">
        <v>76</v>
      </c>
      <c r="H21" s="48" t="s">
        <v>77</v>
      </c>
      <c r="I21" s="49">
        <v>910.0005</v>
      </c>
      <c r="J21" s="45">
        <v>0</v>
      </c>
      <c r="K21" s="46">
        <v>910.0005</v>
      </c>
      <c r="L21" s="45">
        <v>5266.3308</v>
      </c>
      <c r="M21" s="45">
        <v>0</v>
      </c>
      <c r="N21" s="50">
        <v>5266.3308</v>
      </c>
      <c r="O21" s="49">
        <v>940.7196</v>
      </c>
      <c r="P21" s="45">
        <v>0</v>
      </c>
      <c r="Q21" s="46">
        <v>940.7196</v>
      </c>
      <c r="R21" s="45">
        <v>4583.831</v>
      </c>
      <c r="S21" s="45">
        <v>0</v>
      </c>
      <c r="T21" s="50">
        <v>4583.831</v>
      </c>
      <c r="U21" s="27">
        <f>+((K21/Q21)-1)*100</f>
        <v>-3.265489525252796</v>
      </c>
      <c r="V21" s="37">
        <f>+((N21/T21)-1)*100</f>
        <v>14.889288021307934</v>
      </c>
    </row>
    <row r="22" spans="1:22" ht="15">
      <c r="A22" s="47" t="s">
        <v>9</v>
      </c>
      <c r="B22" s="44" t="s">
        <v>41</v>
      </c>
      <c r="C22" s="44" t="s">
        <v>193</v>
      </c>
      <c r="D22" s="44" t="s">
        <v>74</v>
      </c>
      <c r="E22" s="44" t="s">
        <v>78</v>
      </c>
      <c r="F22" s="44" t="s">
        <v>22</v>
      </c>
      <c r="G22" s="44" t="s">
        <v>76</v>
      </c>
      <c r="H22" s="48" t="s">
        <v>77</v>
      </c>
      <c r="I22" s="49">
        <v>1112.0617</v>
      </c>
      <c r="J22" s="45">
        <v>0</v>
      </c>
      <c r="K22" s="46">
        <v>1112.0617</v>
      </c>
      <c r="L22" s="45">
        <v>4499.1059</v>
      </c>
      <c r="M22" s="45">
        <v>0</v>
      </c>
      <c r="N22" s="50">
        <v>4499.1059</v>
      </c>
      <c r="O22" s="49">
        <v>979.0283</v>
      </c>
      <c r="P22" s="45">
        <v>0</v>
      </c>
      <c r="Q22" s="46">
        <v>979.0283</v>
      </c>
      <c r="R22" s="45">
        <v>4713.0255</v>
      </c>
      <c r="S22" s="45">
        <v>0</v>
      </c>
      <c r="T22" s="50">
        <v>4713.0255</v>
      </c>
      <c r="U22" s="27">
        <f>+((K22/Q22)-1)*100</f>
        <v>13.588309959987876</v>
      </c>
      <c r="V22" s="37">
        <f>+((N22/T22)-1)*100</f>
        <v>-4.538901815829344</v>
      </c>
    </row>
    <row r="23" spans="1:22" ht="15">
      <c r="A23" s="47" t="s">
        <v>9</v>
      </c>
      <c r="B23" s="44" t="s">
        <v>41</v>
      </c>
      <c r="C23" s="44" t="s">
        <v>193</v>
      </c>
      <c r="D23" s="44" t="s">
        <v>79</v>
      </c>
      <c r="E23" s="44" t="s">
        <v>248</v>
      </c>
      <c r="F23" s="44" t="s">
        <v>80</v>
      </c>
      <c r="G23" s="44" t="s">
        <v>81</v>
      </c>
      <c r="H23" s="48" t="s">
        <v>82</v>
      </c>
      <c r="I23" s="49">
        <v>1879.74995</v>
      </c>
      <c r="J23" s="45">
        <v>192.77268</v>
      </c>
      <c r="K23" s="46">
        <v>2072.52263</v>
      </c>
      <c r="L23" s="45">
        <v>8616.020999</v>
      </c>
      <c r="M23" s="45">
        <v>722.747581</v>
      </c>
      <c r="N23" s="50">
        <v>9338.76858</v>
      </c>
      <c r="O23" s="49">
        <v>1407.6102</v>
      </c>
      <c r="P23" s="45">
        <v>143.4229</v>
      </c>
      <c r="Q23" s="46">
        <v>1551.0331</v>
      </c>
      <c r="R23" s="45">
        <v>6844.32631</v>
      </c>
      <c r="S23" s="45">
        <v>800.351744</v>
      </c>
      <c r="T23" s="50">
        <v>7644.678054</v>
      </c>
      <c r="U23" s="27">
        <f>+((K23/Q23)-1)*100</f>
        <v>33.6220761504058</v>
      </c>
      <c r="V23" s="37">
        <f>+((N23/T23)-1)*100</f>
        <v>22.160390719313348</v>
      </c>
    </row>
    <row r="24" spans="1:22" ht="15">
      <c r="A24" s="47" t="s">
        <v>9</v>
      </c>
      <c r="B24" s="44" t="s">
        <v>41</v>
      </c>
      <c r="C24" s="44" t="s">
        <v>193</v>
      </c>
      <c r="D24" s="44" t="s">
        <v>79</v>
      </c>
      <c r="E24" s="44" t="s">
        <v>83</v>
      </c>
      <c r="F24" s="44" t="s">
        <v>64</v>
      </c>
      <c r="G24" s="44" t="s">
        <v>64</v>
      </c>
      <c r="H24" s="48" t="s">
        <v>84</v>
      </c>
      <c r="I24" s="49">
        <v>250.5789</v>
      </c>
      <c r="J24" s="45">
        <v>82.8252</v>
      </c>
      <c r="K24" s="46">
        <v>333.4041</v>
      </c>
      <c r="L24" s="45">
        <v>1093.228</v>
      </c>
      <c r="M24" s="45">
        <v>406.5779</v>
      </c>
      <c r="N24" s="50">
        <v>1499.8059</v>
      </c>
      <c r="O24" s="49">
        <v>215.7165</v>
      </c>
      <c r="P24" s="45">
        <v>99.5205</v>
      </c>
      <c r="Q24" s="46">
        <v>315.237</v>
      </c>
      <c r="R24" s="45">
        <v>1102.2615</v>
      </c>
      <c r="S24" s="45">
        <v>476.8818</v>
      </c>
      <c r="T24" s="50">
        <v>1579.1433</v>
      </c>
      <c r="U24" s="27">
        <f>+((K24/Q24)-1)*100</f>
        <v>5.762997363888123</v>
      </c>
      <c r="V24" s="37">
        <f>+((N24/T24)-1)*100</f>
        <v>-5.024078562091228</v>
      </c>
    </row>
    <row r="25" spans="1:22" ht="15">
      <c r="A25" s="47" t="s">
        <v>9</v>
      </c>
      <c r="B25" s="44" t="s">
        <v>41</v>
      </c>
      <c r="C25" s="44" t="s">
        <v>193</v>
      </c>
      <c r="D25" s="44" t="s">
        <v>85</v>
      </c>
      <c r="E25" s="44" t="s">
        <v>249</v>
      </c>
      <c r="F25" s="44" t="s">
        <v>86</v>
      </c>
      <c r="G25" s="44" t="s">
        <v>87</v>
      </c>
      <c r="H25" s="48" t="s">
        <v>88</v>
      </c>
      <c r="I25" s="49">
        <v>216.3168</v>
      </c>
      <c r="J25" s="45">
        <v>89.49425</v>
      </c>
      <c r="K25" s="46">
        <v>305.81105</v>
      </c>
      <c r="L25" s="45">
        <v>1253.0723</v>
      </c>
      <c r="M25" s="45">
        <v>341.05463</v>
      </c>
      <c r="N25" s="50">
        <v>1594.12693</v>
      </c>
      <c r="O25" s="49">
        <v>214.6814</v>
      </c>
      <c r="P25" s="45">
        <v>77.52592</v>
      </c>
      <c r="Q25" s="46">
        <v>292.20732</v>
      </c>
      <c r="R25" s="45">
        <v>980.99669</v>
      </c>
      <c r="S25" s="45">
        <v>414.84861</v>
      </c>
      <c r="T25" s="50">
        <v>1395.8453</v>
      </c>
      <c r="U25" s="27">
        <f>+((K25/Q25)-1)*100</f>
        <v>4.655506234409201</v>
      </c>
      <c r="V25" s="37">
        <f>+((N25/T25)-1)*100</f>
        <v>14.20512932199578</v>
      </c>
    </row>
    <row r="26" spans="1:22" ht="15">
      <c r="A26" s="47" t="s">
        <v>9</v>
      </c>
      <c r="B26" s="44" t="s">
        <v>41</v>
      </c>
      <c r="C26" s="44" t="s">
        <v>193</v>
      </c>
      <c r="D26" s="44" t="s">
        <v>206</v>
      </c>
      <c r="E26" s="44" t="s">
        <v>207</v>
      </c>
      <c r="F26" s="44" t="s">
        <v>22</v>
      </c>
      <c r="G26" s="44" t="s">
        <v>89</v>
      </c>
      <c r="H26" s="48" t="s">
        <v>208</v>
      </c>
      <c r="I26" s="49">
        <v>0</v>
      </c>
      <c r="J26" s="45">
        <v>5.687518</v>
      </c>
      <c r="K26" s="46">
        <v>5.687518</v>
      </c>
      <c r="L26" s="45">
        <v>0</v>
      </c>
      <c r="M26" s="45">
        <v>65.035522</v>
      </c>
      <c r="N26" s="50">
        <v>65.035522</v>
      </c>
      <c r="O26" s="49">
        <v>0</v>
      </c>
      <c r="P26" s="45">
        <v>0</v>
      </c>
      <c r="Q26" s="46">
        <v>0</v>
      </c>
      <c r="R26" s="45">
        <v>0</v>
      </c>
      <c r="S26" s="45">
        <v>0</v>
      </c>
      <c r="T26" s="50">
        <v>0</v>
      </c>
      <c r="U26" s="42" t="s">
        <v>32</v>
      </c>
      <c r="V26" s="43" t="s">
        <v>32</v>
      </c>
    </row>
    <row r="27" spans="1:22" ht="15">
      <c r="A27" s="47" t="s">
        <v>9</v>
      </c>
      <c r="B27" s="44" t="s">
        <v>41</v>
      </c>
      <c r="C27" s="44" t="s">
        <v>193</v>
      </c>
      <c r="D27" s="44" t="s">
        <v>92</v>
      </c>
      <c r="E27" s="44" t="s">
        <v>93</v>
      </c>
      <c r="F27" s="44" t="s">
        <v>22</v>
      </c>
      <c r="G27" s="44" t="s">
        <v>94</v>
      </c>
      <c r="H27" s="48" t="s">
        <v>95</v>
      </c>
      <c r="I27" s="49">
        <v>2.8776</v>
      </c>
      <c r="J27" s="45">
        <v>11.863816</v>
      </c>
      <c r="K27" s="46">
        <v>14.741416</v>
      </c>
      <c r="L27" s="45">
        <v>33.388704</v>
      </c>
      <c r="M27" s="45">
        <v>59.939796</v>
      </c>
      <c r="N27" s="50">
        <v>93.3285</v>
      </c>
      <c r="O27" s="49">
        <v>61.007856</v>
      </c>
      <c r="P27" s="45">
        <v>22.470224</v>
      </c>
      <c r="Q27" s="46">
        <v>83.47808</v>
      </c>
      <c r="R27" s="45">
        <v>270.226392</v>
      </c>
      <c r="S27" s="45">
        <v>96.987884</v>
      </c>
      <c r="T27" s="50">
        <v>367.214276</v>
      </c>
      <c r="U27" s="27">
        <f>+((K27/Q27)-1)*100</f>
        <v>-82.34097382210996</v>
      </c>
      <c r="V27" s="37">
        <f>+((N27/T27)-1)*100</f>
        <v>-74.5847299248246</v>
      </c>
    </row>
    <row r="28" spans="1:22" ht="15">
      <c r="A28" s="47" t="s">
        <v>9</v>
      </c>
      <c r="B28" s="44" t="s">
        <v>41</v>
      </c>
      <c r="C28" s="44" t="s">
        <v>193</v>
      </c>
      <c r="D28" s="44" t="s">
        <v>96</v>
      </c>
      <c r="E28" s="44" t="s">
        <v>102</v>
      </c>
      <c r="F28" s="44" t="s">
        <v>56</v>
      </c>
      <c r="G28" s="44" t="s">
        <v>98</v>
      </c>
      <c r="H28" s="48" t="s">
        <v>101</v>
      </c>
      <c r="I28" s="49">
        <v>92.382</v>
      </c>
      <c r="J28" s="45">
        <v>94.6084</v>
      </c>
      <c r="K28" s="46">
        <v>186.9904</v>
      </c>
      <c r="L28" s="45">
        <v>410.6392</v>
      </c>
      <c r="M28" s="45">
        <v>442.0228</v>
      </c>
      <c r="N28" s="50">
        <v>852.662</v>
      </c>
      <c r="O28" s="49">
        <v>108.8692</v>
      </c>
      <c r="P28" s="45">
        <v>91.8638</v>
      </c>
      <c r="Q28" s="46">
        <v>200.733</v>
      </c>
      <c r="R28" s="45">
        <v>459.9197</v>
      </c>
      <c r="S28" s="45">
        <v>548.2361</v>
      </c>
      <c r="T28" s="50">
        <v>1008.1558</v>
      </c>
      <c r="U28" s="27">
        <f>+((K28/Q28)-1)*100</f>
        <v>-6.846208645314922</v>
      </c>
      <c r="V28" s="37">
        <f>+((N28/T28)-1)*100</f>
        <v>-15.423588298554646</v>
      </c>
    </row>
    <row r="29" spans="1:22" ht="15">
      <c r="A29" s="47" t="s">
        <v>9</v>
      </c>
      <c r="B29" s="44" t="s">
        <v>41</v>
      </c>
      <c r="C29" s="44" t="s">
        <v>193</v>
      </c>
      <c r="D29" s="44" t="s">
        <v>96</v>
      </c>
      <c r="E29" s="44" t="s">
        <v>97</v>
      </c>
      <c r="F29" s="44" t="s">
        <v>56</v>
      </c>
      <c r="G29" s="44" t="s">
        <v>98</v>
      </c>
      <c r="H29" s="48" t="s">
        <v>99</v>
      </c>
      <c r="I29" s="49">
        <v>19.0992</v>
      </c>
      <c r="J29" s="45">
        <v>41.1544</v>
      </c>
      <c r="K29" s="46">
        <v>60.2536</v>
      </c>
      <c r="L29" s="45">
        <v>84.2777</v>
      </c>
      <c r="M29" s="45">
        <v>205.6896</v>
      </c>
      <c r="N29" s="50">
        <v>289.9673</v>
      </c>
      <c r="O29" s="49">
        <v>18.387</v>
      </c>
      <c r="P29" s="45">
        <v>45.8675</v>
      </c>
      <c r="Q29" s="46">
        <v>64.2545</v>
      </c>
      <c r="R29" s="45">
        <v>48.3741</v>
      </c>
      <c r="S29" s="45">
        <v>188.7254</v>
      </c>
      <c r="T29" s="50">
        <v>237.0995</v>
      </c>
      <c r="U29" s="27">
        <f>+((K29/Q29)-1)*100</f>
        <v>-6.226645604587999</v>
      </c>
      <c r="V29" s="37">
        <f>+((N29/T29)-1)*100</f>
        <v>22.29772732544777</v>
      </c>
    </row>
    <row r="30" spans="1:22" ht="15">
      <c r="A30" s="47" t="s">
        <v>9</v>
      </c>
      <c r="B30" s="44" t="s">
        <v>41</v>
      </c>
      <c r="C30" s="44" t="s">
        <v>193</v>
      </c>
      <c r="D30" s="44" t="s">
        <v>96</v>
      </c>
      <c r="E30" s="44" t="s">
        <v>100</v>
      </c>
      <c r="F30" s="44" t="s">
        <v>56</v>
      </c>
      <c r="G30" s="44" t="s">
        <v>98</v>
      </c>
      <c r="H30" s="48" t="s">
        <v>101</v>
      </c>
      <c r="I30" s="49">
        <v>1.2456</v>
      </c>
      <c r="J30" s="45">
        <v>1.3504</v>
      </c>
      <c r="K30" s="46">
        <v>2.596</v>
      </c>
      <c r="L30" s="45">
        <v>13.0882</v>
      </c>
      <c r="M30" s="45">
        <v>13.2461</v>
      </c>
      <c r="N30" s="50">
        <v>26.3343</v>
      </c>
      <c r="O30" s="49">
        <v>14.8458</v>
      </c>
      <c r="P30" s="45">
        <v>12.5405</v>
      </c>
      <c r="Q30" s="46">
        <v>27.3863</v>
      </c>
      <c r="R30" s="45">
        <v>32.6568</v>
      </c>
      <c r="S30" s="45">
        <v>32.9474</v>
      </c>
      <c r="T30" s="50">
        <v>65.6042</v>
      </c>
      <c r="U30" s="27">
        <f>+((K30/Q30)-1)*100</f>
        <v>-90.52080784918006</v>
      </c>
      <c r="V30" s="37">
        <f>+((N30/T30)-1)*100</f>
        <v>-59.858820014572245</v>
      </c>
    </row>
    <row r="31" spans="1:22" ht="15">
      <c r="A31" s="47" t="s">
        <v>9</v>
      </c>
      <c r="B31" s="44" t="s">
        <v>41</v>
      </c>
      <c r="C31" s="44" t="s">
        <v>193</v>
      </c>
      <c r="D31" s="44" t="s">
        <v>215</v>
      </c>
      <c r="E31" s="44" t="s">
        <v>216</v>
      </c>
      <c r="F31" s="44" t="s">
        <v>217</v>
      </c>
      <c r="G31" s="44" t="s">
        <v>218</v>
      </c>
      <c r="H31" s="48" t="s">
        <v>219</v>
      </c>
      <c r="I31" s="49">
        <v>0</v>
      </c>
      <c r="J31" s="45">
        <v>0</v>
      </c>
      <c r="K31" s="46">
        <v>0</v>
      </c>
      <c r="L31" s="45">
        <v>0</v>
      </c>
      <c r="M31" s="45">
        <v>0</v>
      </c>
      <c r="N31" s="50">
        <v>0</v>
      </c>
      <c r="O31" s="49">
        <v>0</v>
      </c>
      <c r="P31" s="45">
        <v>0</v>
      </c>
      <c r="Q31" s="46">
        <v>0</v>
      </c>
      <c r="R31" s="45">
        <v>21.0528</v>
      </c>
      <c r="S31" s="45">
        <v>0</v>
      </c>
      <c r="T31" s="50">
        <v>21.0528</v>
      </c>
      <c r="U31" s="42" t="s">
        <v>32</v>
      </c>
      <c r="V31" s="43" t="s">
        <v>32</v>
      </c>
    </row>
    <row r="32" spans="1:22" ht="15">
      <c r="A32" s="47" t="s">
        <v>9</v>
      </c>
      <c r="B32" s="44" t="s">
        <v>41</v>
      </c>
      <c r="C32" s="44" t="s">
        <v>193</v>
      </c>
      <c r="D32" s="44" t="s">
        <v>215</v>
      </c>
      <c r="E32" s="44" t="s">
        <v>226</v>
      </c>
      <c r="F32" s="44" t="s">
        <v>217</v>
      </c>
      <c r="G32" s="44" t="s">
        <v>218</v>
      </c>
      <c r="H32" s="48" t="s">
        <v>227</v>
      </c>
      <c r="I32" s="49">
        <v>198.989996</v>
      </c>
      <c r="J32" s="45">
        <v>0</v>
      </c>
      <c r="K32" s="46">
        <v>198.989996</v>
      </c>
      <c r="L32" s="45">
        <v>566.610737</v>
      </c>
      <c r="M32" s="45">
        <v>0</v>
      </c>
      <c r="N32" s="50">
        <v>566.610737</v>
      </c>
      <c r="O32" s="49">
        <v>0</v>
      </c>
      <c r="P32" s="45">
        <v>0</v>
      </c>
      <c r="Q32" s="46">
        <v>0</v>
      </c>
      <c r="R32" s="45">
        <v>0</v>
      </c>
      <c r="S32" s="45">
        <v>0</v>
      </c>
      <c r="T32" s="50">
        <v>0</v>
      </c>
      <c r="U32" s="42" t="s">
        <v>32</v>
      </c>
      <c r="V32" s="43" t="s">
        <v>32</v>
      </c>
    </row>
    <row r="33" spans="1:22" ht="15">
      <c r="A33" s="47" t="s">
        <v>9</v>
      </c>
      <c r="B33" s="44" t="s">
        <v>41</v>
      </c>
      <c r="C33" s="44" t="s">
        <v>193</v>
      </c>
      <c r="D33" s="44" t="s">
        <v>23</v>
      </c>
      <c r="E33" s="44" t="s">
        <v>250</v>
      </c>
      <c r="F33" s="44" t="s">
        <v>51</v>
      </c>
      <c r="G33" s="44" t="s">
        <v>103</v>
      </c>
      <c r="H33" s="48" t="s">
        <v>104</v>
      </c>
      <c r="I33" s="49">
        <v>1781.817976</v>
      </c>
      <c r="J33" s="45">
        <v>0</v>
      </c>
      <c r="K33" s="46">
        <v>1781.817976</v>
      </c>
      <c r="L33" s="45">
        <v>7850.12578</v>
      </c>
      <c r="M33" s="45">
        <v>0</v>
      </c>
      <c r="N33" s="50">
        <v>7850.12578</v>
      </c>
      <c r="O33" s="49">
        <v>1832.240718</v>
      </c>
      <c r="P33" s="45">
        <v>0</v>
      </c>
      <c r="Q33" s="46">
        <v>1832.240718</v>
      </c>
      <c r="R33" s="45">
        <v>7485.140563</v>
      </c>
      <c r="S33" s="45">
        <v>0</v>
      </c>
      <c r="T33" s="50">
        <v>7485.140563</v>
      </c>
      <c r="U33" s="27">
        <f>+((K33/Q33)-1)*100</f>
        <v>-2.751971479764914</v>
      </c>
      <c r="V33" s="37">
        <f>+((N33/T33)-1)*100</f>
        <v>4.876130433731185</v>
      </c>
    </row>
    <row r="34" spans="1:22" ht="15">
      <c r="A34" s="47" t="s">
        <v>9</v>
      </c>
      <c r="B34" s="44" t="s">
        <v>41</v>
      </c>
      <c r="C34" s="44" t="s">
        <v>193</v>
      </c>
      <c r="D34" s="44" t="s">
        <v>231</v>
      </c>
      <c r="E34" s="44" t="s">
        <v>209</v>
      </c>
      <c r="F34" s="44" t="s">
        <v>64</v>
      </c>
      <c r="G34" s="44" t="s">
        <v>64</v>
      </c>
      <c r="H34" s="48" t="s">
        <v>204</v>
      </c>
      <c r="I34" s="49">
        <v>0</v>
      </c>
      <c r="J34" s="45">
        <v>49.929814</v>
      </c>
      <c r="K34" s="46">
        <v>49.929814</v>
      </c>
      <c r="L34" s="45">
        <v>0</v>
      </c>
      <c r="M34" s="45">
        <v>60.218906</v>
      </c>
      <c r="N34" s="50">
        <v>60.218906</v>
      </c>
      <c r="O34" s="49">
        <v>0</v>
      </c>
      <c r="P34" s="45">
        <v>0</v>
      </c>
      <c r="Q34" s="46">
        <v>0</v>
      </c>
      <c r="R34" s="45">
        <v>0</v>
      </c>
      <c r="S34" s="45">
        <v>0</v>
      </c>
      <c r="T34" s="50">
        <v>0</v>
      </c>
      <c r="U34" s="42" t="s">
        <v>32</v>
      </c>
      <c r="V34" s="43" t="s">
        <v>32</v>
      </c>
    </row>
    <row r="35" spans="1:22" ht="15">
      <c r="A35" s="47" t="s">
        <v>9</v>
      </c>
      <c r="B35" s="44" t="s">
        <v>41</v>
      </c>
      <c r="C35" s="44" t="s">
        <v>193</v>
      </c>
      <c r="D35" s="44" t="s">
        <v>105</v>
      </c>
      <c r="E35" s="44" t="s">
        <v>108</v>
      </c>
      <c r="F35" s="44" t="s">
        <v>64</v>
      </c>
      <c r="G35" s="44" t="s">
        <v>64</v>
      </c>
      <c r="H35" s="48" t="s">
        <v>107</v>
      </c>
      <c r="I35" s="49">
        <v>87.482</v>
      </c>
      <c r="J35" s="45">
        <v>72.7608</v>
      </c>
      <c r="K35" s="46">
        <v>160.2428</v>
      </c>
      <c r="L35" s="45">
        <v>400.86752</v>
      </c>
      <c r="M35" s="45">
        <v>391.11514</v>
      </c>
      <c r="N35" s="50">
        <v>791.98266</v>
      </c>
      <c r="O35" s="49">
        <v>49.130589</v>
      </c>
      <c r="P35" s="45">
        <v>97.96802</v>
      </c>
      <c r="Q35" s="46">
        <v>147.098609</v>
      </c>
      <c r="R35" s="45">
        <v>247.386283</v>
      </c>
      <c r="S35" s="45">
        <v>355.967225</v>
      </c>
      <c r="T35" s="50">
        <v>603.353508</v>
      </c>
      <c r="U35" s="27">
        <f>+((K35/Q35)-1)*100</f>
        <v>8.935632423281437</v>
      </c>
      <c r="V35" s="37">
        <f>+((N35/T35)-1)*100</f>
        <v>31.26345492301339</v>
      </c>
    </row>
    <row r="36" spans="1:22" ht="15">
      <c r="A36" s="47" t="s">
        <v>9</v>
      </c>
      <c r="B36" s="44" t="s">
        <v>41</v>
      </c>
      <c r="C36" s="44" t="s">
        <v>193</v>
      </c>
      <c r="D36" s="44" t="s">
        <v>105</v>
      </c>
      <c r="E36" s="44" t="s">
        <v>106</v>
      </c>
      <c r="F36" s="44" t="s">
        <v>64</v>
      </c>
      <c r="G36" s="44" t="s">
        <v>64</v>
      </c>
      <c r="H36" s="48" t="s">
        <v>107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8.164452</v>
      </c>
      <c r="P36" s="45">
        <v>8.657379</v>
      </c>
      <c r="Q36" s="46">
        <v>16.821831</v>
      </c>
      <c r="R36" s="45">
        <v>24.579915</v>
      </c>
      <c r="S36" s="45">
        <v>31.734488</v>
      </c>
      <c r="T36" s="50">
        <v>56.314403</v>
      </c>
      <c r="U36" s="42" t="s">
        <v>32</v>
      </c>
      <c r="V36" s="43" t="s">
        <v>32</v>
      </c>
    </row>
    <row r="37" spans="1:23" s="6" customFormat="1" ht="15">
      <c r="A37" s="47" t="s">
        <v>9</v>
      </c>
      <c r="B37" s="44" t="s">
        <v>41</v>
      </c>
      <c r="C37" s="44" t="s">
        <v>193</v>
      </c>
      <c r="D37" s="44" t="s">
        <v>105</v>
      </c>
      <c r="E37" s="44" t="s">
        <v>109</v>
      </c>
      <c r="F37" s="44" t="s">
        <v>64</v>
      </c>
      <c r="G37" s="44" t="s">
        <v>64</v>
      </c>
      <c r="H37" s="48" t="s">
        <v>107</v>
      </c>
      <c r="I37" s="49">
        <v>0</v>
      </c>
      <c r="J37" s="45">
        <v>0</v>
      </c>
      <c r="K37" s="46">
        <v>0</v>
      </c>
      <c r="L37" s="45">
        <v>0</v>
      </c>
      <c r="M37" s="45">
        <v>0</v>
      </c>
      <c r="N37" s="50">
        <v>0</v>
      </c>
      <c r="O37" s="49">
        <v>7.4524</v>
      </c>
      <c r="P37" s="45">
        <v>22.63663</v>
      </c>
      <c r="Q37" s="46">
        <v>30.08903</v>
      </c>
      <c r="R37" s="45">
        <v>68.318671</v>
      </c>
      <c r="S37" s="45">
        <v>135.631995</v>
      </c>
      <c r="T37" s="50">
        <v>203.950666</v>
      </c>
      <c r="U37" s="42" t="s">
        <v>32</v>
      </c>
      <c r="V37" s="43" t="s">
        <v>32</v>
      </c>
      <c r="W37" s="1"/>
    </row>
    <row r="38" spans="1:22" ht="15">
      <c r="A38" s="47" t="s">
        <v>9</v>
      </c>
      <c r="B38" s="44" t="s">
        <v>41</v>
      </c>
      <c r="C38" s="44" t="s">
        <v>193</v>
      </c>
      <c r="D38" s="44" t="s">
        <v>105</v>
      </c>
      <c r="E38" s="44" t="s">
        <v>239</v>
      </c>
      <c r="F38" s="44" t="s">
        <v>64</v>
      </c>
      <c r="G38" s="44" t="s">
        <v>64</v>
      </c>
      <c r="H38" s="48" t="s">
        <v>107</v>
      </c>
      <c r="I38" s="49">
        <v>0</v>
      </c>
      <c r="J38" s="45">
        <v>0</v>
      </c>
      <c r="K38" s="46">
        <v>0</v>
      </c>
      <c r="L38" s="45">
        <v>0</v>
      </c>
      <c r="M38" s="45">
        <v>0</v>
      </c>
      <c r="N38" s="50">
        <v>0</v>
      </c>
      <c r="O38" s="49">
        <v>1.0036</v>
      </c>
      <c r="P38" s="45">
        <v>1.158327</v>
      </c>
      <c r="Q38" s="46">
        <v>2.161927</v>
      </c>
      <c r="R38" s="45">
        <v>1.0036</v>
      </c>
      <c r="S38" s="45">
        <v>1.158327</v>
      </c>
      <c r="T38" s="50">
        <v>2.161927</v>
      </c>
      <c r="U38" s="42" t="s">
        <v>32</v>
      </c>
      <c r="V38" s="43" t="s">
        <v>32</v>
      </c>
    </row>
    <row r="39" spans="1:22" ht="15">
      <c r="A39" s="47" t="s">
        <v>9</v>
      </c>
      <c r="B39" s="44" t="s">
        <v>41</v>
      </c>
      <c r="C39" s="44" t="s">
        <v>193</v>
      </c>
      <c r="D39" s="44" t="s">
        <v>105</v>
      </c>
      <c r="E39" s="44" t="s">
        <v>110</v>
      </c>
      <c r="F39" s="44" t="s">
        <v>64</v>
      </c>
      <c r="G39" s="44" t="s">
        <v>64</v>
      </c>
      <c r="H39" s="48" t="s">
        <v>107</v>
      </c>
      <c r="I39" s="49">
        <v>0</v>
      </c>
      <c r="J39" s="45">
        <v>0</v>
      </c>
      <c r="K39" s="46">
        <v>0</v>
      </c>
      <c r="L39" s="45">
        <v>0</v>
      </c>
      <c r="M39" s="45">
        <v>0</v>
      </c>
      <c r="N39" s="50">
        <v>0</v>
      </c>
      <c r="O39" s="49">
        <v>2.10442</v>
      </c>
      <c r="P39" s="45">
        <v>5.586369</v>
      </c>
      <c r="Q39" s="46">
        <v>7.690789</v>
      </c>
      <c r="R39" s="45">
        <v>23.462293</v>
      </c>
      <c r="S39" s="45">
        <v>53.898807</v>
      </c>
      <c r="T39" s="50">
        <v>77.3611</v>
      </c>
      <c r="U39" s="42" t="s">
        <v>32</v>
      </c>
      <c r="V39" s="43" t="s">
        <v>32</v>
      </c>
    </row>
    <row r="40" spans="1:22" ht="15">
      <c r="A40" s="47" t="s">
        <v>9</v>
      </c>
      <c r="B40" s="44" t="s">
        <v>41</v>
      </c>
      <c r="C40" s="44" t="s">
        <v>193</v>
      </c>
      <c r="D40" s="44" t="s">
        <v>105</v>
      </c>
      <c r="E40" s="44" t="s">
        <v>228</v>
      </c>
      <c r="F40" s="44" t="s">
        <v>64</v>
      </c>
      <c r="G40" s="44" t="s">
        <v>64</v>
      </c>
      <c r="H40" s="48" t="s">
        <v>107</v>
      </c>
      <c r="I40" s="49">
        <v>0</v>
      </c>
      <c r="J40" s="45">
        <v>0</v>
      </c>
      <c r="K40" s="46">
        <v>0</v>
      </c>
      <c r="L40" s="45">
        <v>0</v>
      </c>
      <c r="M40" s="45">
        <v>0</v>
      </c>
      <c r="N40" s="50">
        <v>0</v>
      </c>
      <c r="O40" s="49">
        <v>2.91502</v>
      </c>
      <c r="P40" s="45">
        <v>4.376405</v>
      </c>
      <c r="Q40" s="46">
        <v>7.291425</v>
      </c>
      <c r="R40" s="45">
        <v>5.56623</v>
      </c>
      <c r="S40" s="45">
        <v>9.004537</v>
      </c>
      <c r="T40" s="50">
        <v>14.570767</v>
      </c>
      <c r="U40" s="42" t="s">
        <v>32</v>
      </c>
      <c r="V40" s="43" t="s">
        <v>32</v>
      </c>
    </row>
    <row r="41" spans="1:22" ht="15">
      <c r="A41" s="47" t="s">
        <v>9</v>
      </c>
      <c r="B41" s="44" t="s">
        <v>41</v>
      </c>
      <c r="C41" s="44" t="s">
        <v>193</v>
      </c>
      <c r="D41" s="44" t="s">
        <v>111</v>
      </c>
      <c r="E41" s="44" t="s">
        <v>240</v>
      </c>
      <c r="F41" s="44" t="s">
        <v>22</v>
      </c>
      <c r="G41" s="44" t="s">
        <v>112</v>
      </c>
      <c r="H41" s="48" t="s">
        <v>112</v>
      </c>
      <c r="I41" s="49">
        <v>0</v>
      </c>
      <c r="J41" s="45">
        <v>241.8628</v>
      </c>
      <c r="K41" s="46">
        <v>241.8628</v>
      </c>
      <c r="L41" s="45">
        <v>0</v>
      </c>
      <c r="M41" s="45">
        <v>1196.4643</v>
      </c>
      <c r="N41" s="50">
        <v>1196.4643</v>
      </c>
      <c r="O41" s="49">
        <v>0</v>
      </c>
      <c r="P41" s="45">
        <v>153.7633</v>
      </c>
      <c r="Q41" s="46">
        <v>153.7633</v>
      </c>
      <c r="R41" s="45">
        <v>0</v>
      </c>
      <c r="S41" s="45">
        <v>237.340803</v>
      </c>
      <c r="T41" s="50">
        <v>237.340803</v>
      </c>
      <c r="U41" s="27">
        <f>+((K41/Q41)-1)*100</f>
        <v>57.295531508493916</v>
      </c>
      <c r="V41" s="43" t="s">
        <v>32</v>
      </c>
    </row>
    <row r="42" spans="1:22" ht="15">
      <c r="A42" s="47" t="s">
        <v>9</v>
      </c>
      <c r="B42" s="44" t="s">
        <v>41</v>
      </c>
      <c r="C42" s="44" t="s">
        <v>193</v>
      </c>
      <c r="D42" s="44" t="s">
        <v>111</v>
      </c>
      <c r="E42" s="44" t="s">
        <v>113</v>
      </c>
      <c r="F42" s="44" t="s">
        <v>22</v>
      </c>
      <c r="G42" s="44" t="s">
        <v>89</v>
      </c>
      <c r="H42" s="48" t="s">
        <v>114</v>
      </c>
      <c r="I42" s="49">
        <v>1.3536</v>
      </c>
      <c r="J42" s="45">
        <v>2.9436</v>
      </c>
      <c r="K42" s="46">
        <v>4.2972</v>
      </c>
      <c r="L42" s="45">
        <v>23.312</v>
      </c>
      <c r="M42" s="45">
        <v>782.7711</v>
      </c>
      <c r="N42" s="50">
        <v>806.0831</v>
      </c>
      <c r="O42" s="49">
        <v>0</v>
      </c>
      <c r="P42" s="45">
        <v>193.9411</v>
      </c>
      <c r="Q42" s="46">
        <v>193.9411</v>
      </c>
      <c r="R42" s="45">
        <v>0</v>
      </c>
      <c r="S42" s="45">
        <v>999.2296</v>
      </c>
      <c r="T42" s="50">
        <v>999.2296</v>
      </c>
      <c r="U42" s="27">
        <f>+((K42/Q42)-1)*100</f>
        <v>-97.78427574144933</v>
      </c>
      <c r="V42" s="37">
        <f>+((N42/T42)-1)*100</f>
        <v>-19.329541478755242</v>
      </c>
    </row>
    <row r="43" spans="1:22" ht="15">
      <c r="A43" s="47" t="s">
        <v>9</v>
      </c>
      <c r="B43" s="44" t="s">
        <v>41</v>
      </c>
      <c r="C43" s="44" t="s">
        <v>193</v>
      </c>
      <c r="D43" s="44" t="s">
        <v>111</v>
      </c>
      <c r="E43" s="44" t="s">
        <v>212</v>
      </c>
      <c r="F43" s="44" t="s">
        <v>22</v>
      </c>
      <c r="G43" s="44" t="s">
        <v>89</v>
      </c>
      <c r="H43" s="48" t="s">
        <v>114</v>
      </c>
      <c r="I43" s="49">
        <v>1.3536</v>
      </c>
      <c r="J43" s="45">
        <v>2.9436</v>
      </c>
      <c r="K43" s="46">
        <v>4.2972</v>
      </c>
      <c r="L43" s="45">
        <v>1.9552</v>
      </c>
      <c r="M43" s="45">
        <v>24.9998</v>
      </c>
      <c r="N43" s="50">
        <v>26.955</v>
      </c>
      <c r="O43" s="49">
        <v>0</v>
      </c>
      <c r="P43" s="45">
        <v>0</v>
      </c>
      <c r="Q43" s="46">
        <v>0</v>
      </c>
      <c r="R43" s="45">
        <v>0</v>
      </c>
      <c r="S43" s="45">
        <v>0</v>
      </c>
      <c r="T43" s="50">
        <v>0</v>
      </c>
      <c r="U43" s="42" t="s">
        <v>32</v>
      </c>
      <c r="V43" s="43" t="s">
        <v>32</v>
      </c>
    </row>
    <row r="44" spans="1:22" ht="15">
      <c r="A44" s="47" t="s">
        <v>9</v>
      </c>
      <c r="B44" s="44" t="s">
        <v>41</v>
      </c>
      <c r="C44" s="44" t="s">
        <v>193</v>
      </c>
      <c r="D44" s="44" t="s">
        <v>205</v>
      </c>
      <c r="E44" s="44" t="s">
        <v>115</v>
      </c>
      <c r="F44" s="44" t="s">
        <v>90</v>
      </c>
      <c r="G44" s="44" t="s">
        <v>91</v>
      </c>
      <c r="H44" s="48" t="s">
        <v>91</v>
      </c>
      <c r="I44" s="49">
        <v>3604.22338</v>
      </c>
      <c r="J44" s="45">
        <v>0</v>
      </c>
      <c r="K44" s="46">
        <v>3604.22338</v>
      </c>
      <c r="L44" s="45">
        <v>16782.86521</v>
      </c>
      <c r="M44" s="45">
        <v>0</v>
      </c>
      <c r="N44" s="50">
        <v>16782.86521</v>
      </c>
      <c r="O44" s="49">
        <v>4288.32712</v>
      </c>
      <c r="P44" s="45">
        <v>0</v>
      </c>
      <c r="Q44" s="46">
        <v>4288.32712</v>
      </c>
      <c r="R44" s="45">
        <v>19519.64673</v>
      </c>
      <c r="S44" s="45">
        <v>0</v>
      </c>
      <c r="T44" s="50">
        <v>19519.64673</v>
      </c>
      <c r="U44" s="27">
        <f>+((K44/Q44)-1)*100</f>
        <v>-15.952694858782134</v>
      </c>
      <c r="V44" s="37">
        <f aca="true" t="shared" si="2" ref="V44:V52">+((N44/T44)-1)*100</f>
        <v>-14.020650874760987</v>
      </c>
    </row>
    <row r="45" spans="1:22" ht="15">
      <c r="A45" s="47" t="s">
        <v>9</v>
      </c>
      <c r="B45" s="44" t="s">
        <v>41</v>
      </c>
      <c r="C45" s="44" t="s">
        <v>193</v>
      </c>
      <c r="D45" s="44" t="s">
        <v>116</v>
      </c>
      <c r="E45" s="44" t="s">
        <v>117</v>
      </c>
      <c r="F45" s="44" t="s">
        <v>49</v>
      </c>
      <c r="G45" s="44" t="s">
        <v>118</v>
      </c>
      <c r="H45" s="48" t="s">
        <v>119</v>
      </c>
      <c r="I45" s="49">
        <v>13.482369</v>
      </c>
      <c r="J45" s="45">
        <v>0.504152</v>
      </c>
      <c r="K45" s="46">
        <v>13.986521</v>
      </c>
      <c r="L45" s="45">
        <v>42.897232</v>
      </c>
      <c r="M45" s="45">
        <v>0.504152</v>
      </c>
      <c r="N45" s="50">
        <v>43.401384</v>
      </c>
      <c r="O45" s="49">
        <v>9.62487</v>
      </c>
      <c r="P45" s="45">
        <v>0</v>
      </c>
      <c r="Q45" s="46">
        <v>9.62487</v>
      </c>
      <c r="R45" s="45">
        <v>45.053147</v>
      </c>
      <c r="S45" s="45">
        <v>0</v>
      </c>
      <c r="T45" s="50">
        <v>45.053147</v>
      </c>
      <c r="U45" s="27">
        <f>+((K45/Q45)-1)*100</f>
        <v>45.31646661201658</v>
      </c>
      <c r="V45" s="37">
        <f t="shared" si="2"/>
        <v>-3.666254435012062</v>
      </c>
    </row>
    <row r="46" spans="1:22" ht="15">
      <c r="A46" s="47" t="s">
        <v>9</v>
      </c>
      <c r="B46" s="44" t="s">
        <v>41</v>
      </c>
      <c r="C46" s="44" t="s">
        <v>193</v>
      </c>
      <c r="D46" s="44" t="s">
        <v>120</v>
      </c>
      <c r="E46" s="44" t="s">
        <v>121</v>
      </c>
      <c r="F46" s="44" t="s">
        <v>49</v>
      </c>
      <c r="G46" s="44" t="s">
        <v>122</v>
      </c>
      <c r="H46" s="48" t="s">
        <v>122</v>
      </c>
      <c r="I46" s="49">
        <v>0</v>
      </c>
      <c r="J46" s="45">
        <v>67.382426</v>
      </c>
      <c r="K46" s="46">
        <v>67.382426</v>
      </c>
      <c r="L46" s="45">
        <v>16.239632</v>
      </c>
      <c r="M46" s="45">
        <v>269.681635</v>
      </c>
      <c r="N46" s="50">
        <v>285.921267</v>
      </c>
      <c r="O46" s="49">
        <v>40.081581</v>
      </c>
      <c r="P46" s="45">
        <v>27.580419</v>
      </c>
      <c r="Q46" s="46">
        <v>67.662</v>
      </c>
      <c r="R46" s="45">
        <v>217.700979</v>
      </c>
      <c r="S46" s="45">
        <v>150.439371</v>
      </c>
      <c r="T46" s="50">
        <v>368.14035</v>
      </c>
      <c r="U46" s="27">
        <f>+((K46/Q46)-1)*100</f>
        <v>-0.41319204280100275</v>
      </c>
      <c r="V46" s="37">
        <f t="shared" si="2"/>
        <v>-22.333624390806396</v>
      </c>
    </row>
    <row r="47" spans="1:22" ht="15">
      <c r="A47" s="47" t="s">
        <v>9</v>
      </c>
      <c r="B47" s="44" t="s">
        <v>41</v>
      </c>
      <c r="C47" s="44" t="s">
        <v>193</v>
      </c>
      <c r="D47" s="44" t="s">
        <v>123</v>
      </c>
      <c r="E47" s="44" t="s">
        <v>124</v>
      </c>
      <c r="F47" s="44" t="s">
        <v>22</v>
      </c>
      <c r="G47" s="44" t="s">
        <v>125</v>
      </c>
      <c r="H47" s="48" t="s">
        <v>125</v>
      </c>
      <c r="I47" s="49">
        <v>35.383271</v>
      </c>
      <c r="J47" s="45">
        <v>35.844725</v>
      </c>
      <c r="K47" s="46">
        <v>71.227997</v>
      </c>
      <c r="L47" s="45">
        <v>278.802914</v>
      </c>
      <c r="M47" s="45">
        <v>209.966179</v>
      </c>
      <c r="N47" s="50">
        <v>488.769093</v>
      </c>
      <c r="O47" s="49">
        <v>43.646852</v>
      </c>
      <c r="P47" s="45">
        <v>46.488211</v>
      </c>
      <c r="Q47" s="46">
        <v>90.135063</v>
      </c>
      <c r="R47" s="45">
        <v>206.468515</v>
      </c>
      <c r="S47" s="45">
        <v>172.935619</v>
      </c>
      <c r="T47" s="50">
        <v>379.404134</v>
      </c>
      <c r="U47" s="27">
        <f>+((K47/Q47)-1)*100</f>
        <v>-20.976371869846034</v>
      </c>
      <c r="V47" s="37">
        <f t="shared" si="2"/>
        <v>28.82545265044476</v>
      </c>
    </row>
    <row r="48" spans="1:22" ht="15">
      <c r="A48" s="47" t="s">
        <v>9</v>
      </c>
      <c r="B48" s="44" t="s">
        <v>41</v>
      </c>
      <c r="C48" s="44" t="s">
        <v>164</v>
      </c>
      <c r="D48" s="44" t="s">
        <v>189</v>
      </c>
      <c r="E48" s="44" t="s">
        <v>190</v>
      </c>
      <c r="F48" s="44" t="s">
        <v>56</v>
      </c>
      <c r="G48" s="44" t="s">
        <v>191</v>
      </c>
      <c r="H48" s="48" t="s">
        <v>192</v>
      </c>
      <c r="I48" s="49">
        <v>72.5</v>
      </c>
      <c r="J48" s="45">
        <v>0</v>
      </c>
      <c r="K48" s="46">
        <v>72.5</v>
      </c>
      <c r="L48" s="45">
        <v>344.52</v>
      </c>
      <c r="M48" s="45">
        <v>0</v>
      </c>
      <c r="N48" s="50">
        <v>344.52</v>
      </c>
      <c r="O48" s="49">
        <v>41.354</v>
      </c>
      <c r="P48" s="45">
        <v>0</v>
      </c>
      <c r="Q48" s="46">
        <v>41.354</v>
      </c>
      <c r="R48" s="45">
        <v>201.7186</v>
      </c>
      <c r="S48" s="45">
        <v>0</v>
      </c>
      <c r="T48" s="50">
        <v>201.7186</v>
      </c>
      <c r="U48" s="27">
        <f>+((K48/Q48)-1)*100</f>
        <v>75.31556802244039</v>
      </c>
      <c r="V48" s="37">
        <f t="shared" si="2"/>
        <v>70.79238106947004</v>
      </c>
    </row>
    <row r="49" spans="1:22" ht="15">
      <c r="A49" s="47" t="s">
        <v>9</v>
      </c>
      <c r="B49" s="44" t="s">
        <v>41</v>
      </c>
      <c r="C49" s="44" t="s">
        <v>164</v>
      </c>
      <c r="D49" s="44" t="s">
        <v>169</v>
      </c>
      <c r="E49" s="44" t="s">
        <v>170</v>
      </c>
      <c r="F49" s="44" t="s">
        <v>80</v>
      </c>
      <c r="G49" s="44" t="s">
        <v>171</v>
      </c>
      <c r="H49" s="48" t="s">
        <v>172</v>
      </c>
      <c r="I49" s="49">
        <v>74.959327</v>
      </c>
      <c r="J49" s="45">
        <v>0</v>
      </c>
      <c r="K49" s="46">
        <v>74.959327</v>
      </c>
      <c r="L49" s="45">
        <v>453.068686</v>
      </c>
      <c r="M49" s="45">
        <v>0</v>
      </c>
      <c r="N49" s="50">
        <v>453.068686</v>
      </c>
      <c r="O49" s="49">
        <v>31.387051</v>
      </c>
      <c r="P49" s="45">
        <v>0</v>
      </c>
      <c r="Q49" s="46">
        <v>31.387051</v>
      </c>
      <c r="R49" s="45">
        <v>248.719035</v>
      </c>
      <c r="S49" s="45">
        <v>0</v>
      </c>
      <c r="T49" s="50">
        <v>248.719035</v>
      </c>
      <c r="U49" s="42" t="s">
        <v>32</v>
      </c>
      <c r="V49" s="37">
        <f t="shared" si="2"/>
        <v>82.16084104700714</v>
      </c>
    </row>
    <row r="50" spans="1:22" ht="15">
      <c r="A50" s="47" t="s">
        <v>9</v>
      </c>
      <c r="B50" s="44" t="s">
        <v>41</v>
      </c>
      <c r="C50" s="44" t="s">
        <v>193</v>
      </c>
      <c r="D50" s="44" t="s">
        <v>126</v>
      </c>
      <c r="E50" s="44" t="s">
        <v>127</v>
      </c>
      <c r="F50" s="44" t="s">
        <v>56</v>
      </c>
      <c r="G50" s="44" t="s">
        <v>57</v>
      </c>
      <c r="H50" s="48" t="s">
        <v>58</v>
      </c>
      <c r="I50" s="49">
        <v>76.969926</v>
      </c>
      <c r="J50" s="45">
        <v>45.211065</v>
      </c>
      <c r="K50" s="46">
        <v>122.180991</v>
      </c>
      <c r="L50" s="45">
        <v>366.573255</v>
      </c>
      <c r="M50" s="45">
        <v>205.675566</v>
      </c>
      <c r="N50" s="50">
        <v>572.248821</v>
      </c>
      <c r="O50" s="49">
        <v>104.118208</v>
      </c>
      <c r="P50" s="45">
        <v>39.785746</v>
      </c>
      <c r="Q50" s="46">
        <v>143.903954</v>
      </c>
      <c r="R50" s="45">
        <v>471.050696</v>
      </c>
      <c r="S50" s="45">
        <v>206.497195</v>
      </c>
      <c r="T50" s="50">
        <v>677.547891</v>
      </c>
      <c r="U50" s="27">
        <f>+((K50/Q50)-1)*100</f>
        <v>-15.095459434005543</v>
      </c>
      <c r="V50" s="37">
        <f t="shared" si="2"/>
        <v>-15.54119958141823</v>
      </c>
    </row>
    <row r="51" spans="1:22" ht="15">
      <c r="A51" s="47" t="s">
        <v>9</v>
      </c>
      <c r="B51" s="44" t="s">
        <v>41</v>
      </c>
      <c r="C51" s="44" t="s">
        <v>164</v>
      </c>
      <c r="D51" s="44" t="s">
        <v>173</v>
      </c>
      <c r="E51" s="44" t="s">
        <v>174</v>
      </c>
      <c r="F51" s="44" t="s">
        <v>56</v>
      </c>
      <c r="G51" s="44" t="s">
        <v>167</v>
      </c>
      <c r="H51" s="48" t="s">
        <v>168</v>
      </c>
      <c r="I51" s="49">
        <v>0</v>
      </c>
      <c r="J51" s="45">
        <v>1.289064</v>
      </c>
      <c r="K51" s="46">
        <v>1.289064</v>
      </c>
      <c r="L51" s="45">
        <v>0</v>
      </c>
      <c r="M51" s="45">
        <v>12.623379</v>
      </c>
      <c r="N51" s="50">
        <v>12.623379</v>
      </c>
      <c r="O51" s="49">
        <v>0</v>
      </c>
      <c r="P51" s="45">
        <v>3.6951</v>
      </c>
      <c r="Q51" s="46">
        <v>3.6951</v>
      </c>
      <c r="R51" s="45">
        <v>6.02444</v>
      </c>
      <c r="S51" s="45">
        <v>16.97142</v>
      </c>
      <c r="T51" s="50">
        <v>22.99586</v>
      </c>
      <c r="U51" s="27">
        <f>+((K51/Q51)-1)*100</f>
        <v>-65.1142323617764</v>
      </c>
      <c r="V51" s="37">
        <f t="shared" si="2"/>
        <v>-45.105862533516905</v>
      </c>
    </row>
    <row r="52" spans="1:22" ht="15">
      <c r="A52" s="47" t="s">
        <v>9</v>
      </c>
      <c r="B52" s="44" t="s">
        <v>184</v>
      </c>
      <c r="C52" s="44" t="s">
        <v>193</v>
      </c>
      <c r="D52" s="44" t="s">
        <v>185</v>
      </c>
      <c r="E52" s="44" t="s">
        <v>251</v>
      </c>
      <c r="F52" s="44" t="s">
        <v>24</v>
      </c>
      <c r="G52" s="44" t="s">
        <v>186</v>
      </c>
      <c r="H52" s="48" t="s">
        <v>187</v>
      </c>
      <c r="I52" s="49">
        <v>719.957997</v>
      </c>
      <c r="J52" s="45">
        <v>0</v>
      </c>
      <c r="K52" s="46">
        <v>719.957997</v>
      </c>
      <c r="L52" s="45">
        <v>3360.29247</v>
      </c>
      <c r="M52" s="45">
        <v>0</v>
      </c>
      <c r="N52" s="50">
        <v>3360.29247</v>
      </c>
      <c r="O52" s="49">
        <v>541.9458</v>
      </c>
      <c r="P52" s="45">
        <v>0</v>
      </c>
      <c r="Q52" s="46">
        <v>541.9458</v>
      </c>
      <c r="R52" s="45">
        <v>2191.930785</v>
      </c>
      <c r="S52" s="45">
        <v>0</v>
      </c>
      <c r="T52" s="50">
        <v>2191.930785</v>
      </c>
      <c r="U52" s="27">
        <f>+((K52/Q52)-1)*100</f>
        <v>32.8468634686347</v>
      </c>
      <c r="V52" s="37">
        <f t="shared" si="2"/>
        <v>53.30285486181534</v>
      </c>
    </row>
    <row r="53" spans="1:22" ht="15">
      <c r="A53" s="47" t="s">
        <v>9</v>
      </c>
      <c r="B53" s="44" t="s">
        <v>184</v>
      </c>
      <c r="C53" s="44" t="s">
        <v>164</v>
      </c>
      <c r="D53" s="44" t="s">
        <v>243</v>
      </c>
      <c r="E53" s="44" t="s">
        <v>244</v>
      </c>
      <c r="F53" s="44" t="s">
        <v>49</v>
      </c>
      <c r="G53" s="44" t="s">
        <v>49</v>
      </c>
      <c r="H53" s="48" t="s">
        <v>245</v>
      </c>
      <c r="I53" s="49">
        <v>35.868</v>
      </c>
      <c r="J53" s="45">
        <v>0</v>
      </c>
      <c r="K53" s="46">
        <v>35.868</v>
      </c>
      <c r="L53" s="45">
        <v>35.868</v>
      </c>
      <c r="M53" s="45">
        <v>0</v>
      </c>
      <c r="N53" s="50">
        <v>35.868</v>
      </c>
      <c r="O53" s="49">
        <v>0</v>
      </c>
      <c r="P53" s="45">
        <v>0</v>
      </c>
      <c r="Q53" s="46">
        <v>0</v>
      </c>
      <c r="R53" s="45">
        <v>0</v>
      </c>
      <c r="S53" s="45">
        <v>0</v>
      </c>
      <c r="T53" s="50">
        <v>0</v>
      </c>
      <c r="U53" s="42" t="s">
        <v>32</v>
      </c>
      <c r="V53" s="43" t="s">
        <v>32</v>
      </c>
    </row>
    <row r="54" spans="1:22" ht="15">
      <c r="A54" s="47" t="s">
        <v>9</v>
      </c>
      <c r="B54" s="44" t="s">
        <v>41</v>
      </c>
      <c r="C54" s="44" t="s">
        <v>164</v>
      </c>
      <c r="D54" s="44" t="s">
        <v>175</v>
      </c>
      <c r="E54" s="44" t="s">
        <v>176</v>
      </c>
      <c r="F54" s="44" t="s">
        <v>56</v>
      </c>
      <c r="G54" s="44" t="s">
        <v>177</v>
      </c>
      <c r="H54" s="48" t="s">
        <v>178</v>
      </c>
      <c r="I54" s="49">
        <v>142.010535</v>
      </c>
      <c r="J54" s="45">
        <v>3.565652</v>
      </c>
      <c r="K54" s="46">
        <v>145.576187</v>
      </c>
      <c r="L54" s="45">
        <v>505.215582</v>
      </c>
      <c r="M54" s="45">
        <v>21.082719</v>
      </c>
      <c r="N54" s="50">
        <v>526.2983</v>
      </c>
      <c r="O54" s="49">
        <v>78.86178</v>
      </c>
      <c r="P54" s="45">
        <v>1.731219</v>
      </c>
      <c r="Q54" s="46">
        <v>80.592999</v>
      </c>
      <c r="R54" s="45">
        <v>297.201951</v>
      </c>
      <c r="S54" s="45">
        <v>7.638745</v>
      </c>
      <c r="T54" s="50">
        <v>304.840695</v>
      </c>
      <c r="U54" s="27">
        <f>+((K54/Q54)-1)*100</f>
        <v>80.6313064488393</v>
      </c>
      <c r="V54" s="37">
        <f>+((N54/T54)-1)*100</f>
        <v>72.64699517890814</v>
      </c>
    </row>
    <row r="55" spans="1:22" ht="15">
      <c r="A55" s="47" t="s">
        <v>9</v>
      </c>
      <c r="B55" s="44" t="s">
        <v>41</v>
      </c>
      <c r="C55" s="44" t="s">
        <v>193</v>
      </c>
      <c r="D55" s="44" t="s">
        <v>197</v>
      </c>
      <c r="E55" s="44" t="s">
        <v>198</v>
      </c>
      <c r="F55" s="44" t="s">
        <v>49</v>
      </c>
      <c r="G55" s="44" t="s">
        <v>48</v>
      </c>
      <c r="H55" s="48" t="s">
        <v>199</v>
      </c>
      <c r="I55" s="49">
        <v>12.541504</v>
      </c>
      <c r="J55" s="45">
        <v>0</v>
      </c>
      <c r="K55" s="46">
        <v>12.541504</v>
      </c>
      <c r="L55" s="45">
        <v>129.155587</v>
      </c>
      <c r="M55" s="45">
        <v>0</v>
      </c>
      <c r="N55" s="50">
        <v>129.155587</v>
      </c>
      <c r="O55" s="49">
        <v>15.199862</v>
      </c>
      <c r="P55" s="45">
        <v>0</v>
      </c>
      <c r="Q55" s="46">
        <v>15.199862</v>
      </c>
      <c r="R55" s="45">
        <v>113.04099</v>
      </c>
      <c r="S55" s="45">
        <v>0</v>
      </c>
      <c r="T55" s="50">
        <v>113.04099</v>
      </c>
      <c r="U55" s="27">
        <f>+((K55/Q55)-1)*100</f>
        <v>-17.489356153365076</v>
      </c>
      <c r="V55" s="37">
        <f>+((N55/T55)-1)*100</f>
        <v>14.255534209316467</v>
      </c>
    </row>
    <row r="56" spans="1:22" ht="15">
      <c r="A56" s="47" t="s">
        <v>9</v>
      </c>
      <c r="B56" s="44" t="s">
        <v>41</v>
      </c>
      <c r="C56" s="44" t="s">
        <v>164</v>
      </c>
      <c r="D56" s="44" t="s">
        <v>213</v>
      </c>
      <c r="E56" s="44" t="s">
        <v>214</v>
      </c>
      <c r="F56" s="44" t="s">
        <v>49</v>
      </c>
      <c r="G56" s="44" t="s">
        <v>118</v>
      </c>
      <c r="H56" s="48" t="s">
        <v>119</v>
      </c>
      <c r="I56" s="49">
        <v>0</v>
      </c>
      <c r="J56" s="45">
        <v>0</v>
      </c>
      <c r="K56" s="46">
        <v>0</v>
      </c>
      <c r="L56" s="45">
        <v>2.247437</v>
      </c>
      <c r="M56" s="45">
        <v>0</v>
      </c>
      <c r="N56" s="50">
        <v>2.247437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32</v>
      </c>
      <c r="V56" s="43" t="s">
        <v>32</v>
      </c>
    </row>
    <row r="57" spans="1:22" ht="15">
      <c r="A57" s="47" t="s">
        <v>9</v>
      </c>
      <c r="B57" s="44" t="s">
        <v>41</v>
      </c>
      <c r="C57" s="44" t="s">
        <v>164</v>
      </c>
      <c r="D57" s="44" t="s">
        <v>237</v>
      </c>
      <c r="E57" s="44" t="s">
        <v>238</v>
      </c>
      <c r="F57" s="44" t="s">
        <v>80</v>
      </c>
      <c r="G57" s="44" t="s">
        <v>80</v>
      </c>
      <c r="H57" s="48" t="s">
        <v>183</v>
      </c>
      <c r="I57" s="49">
        <v>1.076</v>
      </c>
      <c r="J57" s="45">
        <v>0</v>
      </c>
      <c r="K57" s="46">
        <v>1.076</v>
      </c>
      <c r="L57" s="45">
        <v>1.076</v>
      </c>
      <c r="M57" s="45">
        <v>0</v>
      </c>
      <c r="N57" s="50">
        <v>1.076</v>
      </c>
      <c r="O57" s="49">
        <v>0</v>
      </c>
      <c r="P57" s="45">
        <v>0</v>
      </c>
      <c r="Q57" s="46">
        <v>0</v>
      </c>
      <c r="R57" s="45">
        <v>0</v>
      </c>
      <c r="S57" s="45">
        <v>0</v>
      </c>
      <c r="T57" s="50">
        <v>0</v>
      </c>
      <c r="U57" s="42" t="s">
        <v>32</v>
      </c>
      <c r="V57" s="43" t="s">
        <v>32</v>
      </c>
    </row>
    <row r="58" spans="1:22" ht="15">
      <c r="A58" s="47" t="s">
        <v>9</v>
      </c>
      <c r="B58" s="44" t="s">
        <v>184</v>
      </c>
      <c r="C58" s="44" t="s">
        <v>164</v>
      </c>
      <c r="D58" s="44" t="s">
        <v>222</v>
      </c>
      <c r="E58" s="44" t="s">
        <v>223</v>
      </c>
      <c r="F58" s="44" t="s">
        <v>22</v>
      </c>
      <c r="G58" s="44" t="s">
        <v>224</v>
      </c>
      <c r="H58" s="48" t="s">
        <v>225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0.12</v>
      </c>
      <c r="S58" s="45">
        <v>0</v>
      </c>
      <c r="T58" s="50">
        <v>0.12</v>
      </c>
      <c r="U58" s="42" t="s">
        <v>32</v>
      </c>
      <c r="V58" s="43" t="s">
        <v>32</v>
      </c>
    </row>
    <row r="59" spans="1:22" ht="15">
      <c r="A59" s="47" t="s">
        <v>9</v>
      </c>
      <c r="B59" s="44" t="s">
        <v>41</v>
      </c>
      <c r="C59" s="44" t="s">
        <v>193</v>
      </c>
      <c r="D59" s="44" t="s">
        <v>128</v>
      </c>
      <c r="E59" s="44" t="s">
        <v>132</v>
      </c>
      <c r="F59" s="44" t="s">
        <v>64</v>
      </c>
      <c r="G59" s="44" t="s">
        <v>64</v>
      </c>
      <c r="H59" s="48" t="s">
        <v>107</v>
      </c>
      <c r="I59" s="49">
        <v>90.882888</v>
      </c>
      <c r="J59" s="45">
        <v>38.275907</v>
      </c>
      <c r="K59" s="46">
        <v>129.158795</v>
      </c>
      <c r="L59" s="45">
        <v>512.672314</v>
      </c>
      <c r="M59" s="45">
        <v>170.390945</v>
      </c>
      <c r="N59" s="50">
        <v>683.063259</v>
      </c>
      <c r="O59" s="49">
        <v>190.320489</v>
      </c>
      <c r="P59" s="45">
        <v>20.157</v>
      </c>
      <c r="Q59" s="46">
        <v>210.477489</v>
      </c>
      <c r="R59" s="45">
        <v>718.783236</v>
      </c>
      <c r="S59" s="45">
        <v>86.003266</v>
      </c>
      <c r="T59" s="50">
        <v>804.786502</v>
      </c>
      <c r="U59" s="27">
        <f>+((K59/Q59)-1)*100</f>
        <v>-38.63534023821427</v>
      </c>
      <c r="V59" s="37">
        <f>+((N59/T59)-1)*100</f>
        <v>-15.12491110344194</v>
      </c>
    </row>
    <row r="60" spans="1:22" ht="15">
      <c r="A60" s="47" t="s">
        <v>9</v>
      </c>
      <c r="B60" s="44" t="s">
        <v>41</v>
      </c>
      <c r="C60" s="44" t="s">
        <v>193</v>
      </c>
      <c r="D60" s="44" t="s">
        <v>128</v>
      </c>
      <c r="E60" s="44" t="s">
        <v>131</v>
      </c>
      <c r="F60" s="44" t="s">
        <v>129</v>
      </c>
      <c r="G60" s="44" t="s">
        <v>130</v>
      </c>
      <c r="H60" s="48" t="s">
        <v>131</v>
      </c>
      <c r="I60" s="49">
        <v>93.805985</v>
      </c>
      <c r="J60" s="45">
        <v>32.956627</v>
      </c>
      <c r="K60" s="46">
        <v>126.762611</v>
      </c>
      <c r="L60" s="45">
        <v>537.326286</v>
      </c>
      <c r="M60" s="45">
        <v>171.591433</v>
      </c>
      <c r="N60" s="50">
        <v>708.917719</v>
      </c>
      <c r="O60" s="49">
        <v>146.98827</v>
      </c>
      <c r="P60" s="45">
        <v>29.658622</v>
      </c>
      <c r="Q60" s="46">
        <v>176.646892</v>
      </c>
      <c r="R60" s="45">
        <v>640.837215</v>
      </c>
      <c r="S60" s="45">
        <v>141.924125</v>
      </c>
      <c r="T60" s="50">
        <v>782.76134</v>
      </c>
      <c r="U60" s="27">
        <f>+((K60/Q60)-1)*100</f>
        <v>-28.239546382735114</v>
      </c>
      <c r="V60" s="37">
        <f>+((N60/T60)-1)*100</f>
        <v>-9.433733786597076</v>
      </c>
    </row>
    <row r="61" spans="1:22" ht="15">
      <c r="A61" s="47" t="s">
        <v>9</v>
      </c>
      <c r="B61" s="44" t="s">
        <v>41</v>
      </c>
      <c r="C61" s="44" t="s">
        <v>193</v>
      </c>
      <c r="D61" s="44" t="s">
        <v>181</v>
      </c>
      <c r="E61" s="44" t="s">
        <v>182</v>
      </c>
      <c r="F61" s="44" t="s">
        <v>80</v>
      </c>
      <c r="G61" s="44" t="s">
        <v>80</v>
      </c>
      <c r="H61" s="48" t="s">
        <v>183</v>
      </c>
      <c r="I61" s="49">
        <v>0</v>
      </c>
      <c r="J61" s="45">
        <v>0</v>
      </c>
      <c r="K61" s="46">
        <v>0</v>
      </c>
      <c r="L61" s="45">
        <v>0</v>
      </c>
      <c r="M61" s="45">
        <v>0</v>
      </c>
      <c r="N61" s="50">
        <v>0</v>
      </c>
      <c r="O61" s="49">
        <v>20.9544</v>
      </c>
      <c r="P61" s="45">
        <v>0</v>
      </c>
      <c r="Q61" s="46">
        <v>20.9544</v>
      </c>
      <c r="R61" s="45">
        <v>53.83776</v>
      </c>
      <c r="S61" s="45">
        <v>0</v>
      </c>
      <c r="T61" s="50">
        <v>53.83776</v>
      </c>
      <c r="U61" s="42" t="s">
        <v>32</v>
      </c>
      <c r="V61" s="43" t="s">
        <v>32</v>
      </c>
    </row>
    <row r="62" spans="1:22" ht="15">
      <c r="A62" s="47" t="s">
        <v>9</v>
      </c>
      <c r="B62" s="44" t="s">
        <v>41</v>
      </c>
      <c r="C62" s="44" t="s">
        <v>193</v>
      </c>
      <c r="D62" s="44" t="s">
        <v>133</v>
      </c>
      <c r="E62" s="44" t="s">
        <v>134</v>
      </c>
      <c r="F62" s="44" t="s">
        <v>21</v>
      </c>
      <c r="G62" s="44" t="s">
        <v>20</v>
      </c>
      <c r="H62" s="48" t="s">
        <v>61</v>
      </c>
      <c r="I62" s="49">
        <v>148.980696</v>
      </c>
      <c r="J62" s="45">
        <v>15.76974</v>
      </c>
      <c r="K62" s="46">
        <v>164.750436</v>
      </c>
      <c r="L62" s="45">
        <v>723.807508</v>
      </c>
      <c r="M62" s="45">
        <v>55.118175</v>
      </c>
      <c r="N62" s="50">
        <v>778.925682</v>
      </c>
      <c r="O62" s="49">
        <v>83.053241</v>
      </c>
      <c r="P62" s="45">
        <v>8.458994</v>
      </c>
      <c r="Q62" s="46">
        <v>91.512235</v>
      </c>
      <c r="R62" s="45">
        <v>406.007322</v>
      </c>
      <c r="S62" s="45">
        <v>44.842533</v>
      </c>
      <c r="T62" s="50">
        <v>450.849855</v>
      </c>
      <c r="U62" s="27">
        <f>+((K62/Q62)-1)*100</f>
        <v>80.03104830736567</v>
      </c>
      <c r="V62" s="37">
        <f>+((N62/T62)-1)*100</f>
        <v>72.76831152579611</v>
      </c>
    </row>
    <row r="63" spans="1:22" ht="15">
      <c r="A63" s="47" t="s">
        <v>9</v>
      </c>
      <c r="B63" s="44" t="s">
        <v>41</v>
      </c>
      <c r="C63" s="44" t="s">
        <v>193</v>
      </c>
      <c r="D63" s="44" t="s">
        <v>135</v>
      </c>
      <c r="E63" s="44" t="s">
        <v>136</v>
      </c>
      <c r="F63" s="44" t="s">
        <v>49</v>
      </c>
      <c r="G63" s="44" t="s">
        <v>49</v>
      </c>
      <c r="H63" s="48" t="s">
        <v>137</v>
      </c>
      <c r="I63" s="49">
        <v>18335.660812</v>
      </c>
      <c r="J63" s="45">
        <v>0</v>
      </c>
      <c r="K63" s="46">
        <v>18335.660812</v>
      </c>
      <c r="L63" s="45">
        <v>100573.793908</v>
      </c>
      <c r="M63" s="45">
        <v>0</v>
      </c>
      <c r="N63" s="50">
        <v>100573.793908</v>
      </c>
      <c r="O63" s="49">
        <v>19663.018531</v>
      </c>
      <c r="P63" s="45">
        <v>0</v>
      </c>
      <c r="Q63" s="46">
        <v>19663.018531</v>
      </c>
      <c r="R63" s="45">
        <v>92617.845585</v>
      </c>
      <c r="S63" s="45">
        <v>0</v>
      </c>
      <c r="T63" s="50">
        <v>92617.845585</v>
      </c>
      <c r="U63" s="27">
        <f>+((K63/Q63)-1)*100</f>
        <v>-6.750528749730567</v>
      </c>
      <c r="V63" s="37">
        <f>+((N63/T63)-1)*100</f>
        <v>8.59008139602906</v>
      </c>
    </row>
    <row r="64" spans="1:22" ht="15">
      <c r="A64" s="47" t="s">
        <v>9</v>
      </c>
      <c r="B64" s="44" t="s">
        <v>184</v>
      </c>
      <c r="C64" s="44" t="s">
        <v>193</v>
      </c>
      <c r="D64" s="44" t="s">
        <v>135</v>
      </c>
      <c r="E64" s="44" t="s">
        <v>136</v>
      </c>
      <c r="F64" s="44" t="s">
        <v>49</v>
      </c>
      <c r="G64" s="44" t="s">
        <v>49</v>
      </c>
      <c r="H64" s="48" t="s">
        <v>137</v>
      </c>
      <c r="I64" s="49">
        <v>7661.2338</v>
      </c>
      <c r="J64" s="45">
        <v>0</v>
      </c>
      <c r="K64" s="46">
        <v>7661.2338</v>
      </c>
      <c r="L64" s="45">
        <v>33667.6329</v>
      </c>
      <c r="M64" s="45">
        <v>0</v>
      </c>
      <c r="N64" s="50">
        <v>33667.6329</v>
      </c>
      <c r="O64" s="49">
        <v>7256.2743</v>
      </c>
      <c r="P64" s="45">
        <v>0</v>
      </c>
      <c r="Q64" s="46">
        <v>7256.2743</v>
      </c>
      <c r="R64" s="45">
        <v>35853.4143</v>
      </c>
      <c r="S64" s="45">
        <v>0</v>
      </c>
      <c r="T64" s="50">
        <v>35853.4143</v>
      </c>
      <c r="U64" s="27">
        <f>+((K64/Q64)-1)*100</f>
        <v>5.580818520049613</v>
      </c>
      <c r="V64" s="37">
        <f>+((N64/T64)-1)*100</f>
        <v>-6.096438631229606</v>
      </c>
    </row>
    <row r="65" spans="1:22" ht="15">
      <c r="A65" s="47" t="s">
        <v>9</v>
      </c>
      <c r="B65" s="44" t="s">
        <v>41</v>
      </c>
      <c r="C65" s="44" t="s">
        <v>193</v>
      </c>
      <c r="D65" s="44" t="s">
        <v>138</v>
      </c>
      <c r="E65" s="44" t="s">
        <v>139</v>
      </c>
      <c r="F65" s="44" t="s">
        <v>22</v>
      </c>
      <c r="G65" s="44" t="s">
        <v>94</v>
      </c>
      <c r="H65" s="48" t="s">
        <v>95</v>
      </c>
      <c r="I65" s="49">
        <v>672.156916</v>
      </c>
      <c r="J65" s="45">
        <v>75.309242</v>
      </c>
      <c r="K65" s="46">
        <v>747.466158</v>
      </c>
      <c r="L65" s="45">
        <v>2958.635635</v>
      </c>
      <c r="M65" s="45">
        <v>340.976505</v>
      </c>
      <c r="N65" s="50">
        <v>3299.61214</v>
      </c>
      <c r="O65" s="49">
        <v>584.04781</v>
      </c>
      <c r="P65" s="45">
        <v>66.713943</v>
      </c>
      <c r="Q65" s="46">
        <v>650.761754</v>
      </c>
      <c r="R65" s="45">
        <v>2666.630118</v>
      </c>
      <c r="S65" s="45">
        <v>324.009227</v>
      </c>
      <c r="T65" s="50">
        <v>2990.639345</v>
      </c>
      <c r="U65" s="27">
        <f>+((K65/Q65)-1)*100</f>
        <v>14.860185529587833</v>
      </c>
      <c r="V65" s="37">
        <f>+((N65/T65)-1)*100</f>
        <v>10.33132916934858</v>
      </c>
    </row>
    <row r="66" spans="1:22" ht="15">
      <c r="A66" s="47" t="s">
        <v>9</v>
      </c>
      <c r="B66" s="44" t="s">
        <v>41</v>
      </c>
      <c r="C66" s="44" t="s">
        <v>164</v>
      </c>
      <c r="D66" s="44" t="s">
        <v>179</v>
      </c>
      <c r="E66" s="44" t="s">
        <v>180</v>
      </c>
      <c r="F66" s="44" t="s">
        <v>56</v>
      </c>
      <c r="G66" s="44" t="s">
        <v>98</v>
      </c>
      <c r="H66" s="48" t="s">
        <v>180</v>
      </c>
      <c r="I66" s="49">
        <v>0</v>
      </c>
      <c r="J66" s="45">
        <v>0</v>
      </c>
      <c r="K66" s="46">
        <v>0</v>
      </c>
      <c r="L66" s="45">
        <v>185.89146</v>
      </c>
      <c r="M66" s="45">
        <v>0</v>
      </c>
      <c r="N66" s="50">
        <v>185.89146</v>
      </c>
      <c r="O66" s="49">
        <v>27.56325</v>
      </c>
      <c r="P66" s="45">
        <v>0</v>
      </c>
      <c r="Q66" s="46">
        <v>27.56325</v>
      </c>
      <c r="R66" s="45">
        <v>109.73154</v>
      </c>
      <c r="S66" s="45">
        <v>0</v>
      </c>
      <c r="T66" s="50">
        <v>109.73154</v>
      </c>
      <c r="U66" s="42" t="s">
        <v>32</v>
      </c>
      <c r="V66" s="37">
        <f>+((N66/T66)-1)*100</f>
        <v>69.40567862257288</v>
      </c>
    </row>
    <row r="67" spans="1:22" ht="15">
      <c r="A67" s="47" t="s">
        <v>9</v>
      </c>
      <c r="B67" s="44" t="s">
        <v>41</v>
      </c>
      <c r="C67" s="44" t="s">
        <v>193</v>
      </c>
      <c r="D67" s="44" t="s">
        <v>140</v>
      </c>
      <c r="E67" s="44" t="s">
        <v>141</v>
      </c>
      <c r="F67" s="44" t="s">
        <v>64</v>
      </c>
      <c r="G67" s="44" t="s">
        <v>64</v>
      </c>
      <c r="H67" s="48" t="s">
        <v>204</v>
      </c>
      <c r="I67" s="49">
        <v>1423.9872</v>
      </c>
      <c r="J67" s="45">
        <v>0</v>
      </c>
      <c r="K67" s="46">
        <v>1423.9872</v>
      </c>
      <c r="L67" s="45">
        <v>10024.2917</v>
      </c>
      <c r="M67" s="45">
        <v>0</v>
      </c>
      <c r="N67" s="50">
        <v>10024.2917</v>
      </c>
      <c r="O67" s="49">
        <v>1129.1787</v>
      </c>
      <c r="P67" s="45">
        <v>0</v>
      </c>
      <c r="Q67" s="46">
        <v>1129.1787</v>
      </c>
      <c r="R67" s="45">
        <v>4255.6153</v>
      </c>
      <c r="S67" s="45">
        <v>0</v>
      </c>
      <c r="T67" s="50">
        <v>4255.6153</v>
      </c>
      <c r="U67" s="27">
        <f>+((K67/Q67)-1)*100</f>
        <v>26.108223614207393</v>
      </c>
      <c r="V67" s="43" t="s">
        <v>32</v>
      </c>
    </row>
    <row r="68" spans="1:22" ht="15">
      <c r="A68" s="47" t="s">
        <v>9</v>
      </c>
      <c r="B68" s="44" t="s">
        <v>41</v>
      </c>
      <c r="C68" s="44" t="s">
        <v>193</v>
      </c>
      <c r="D68" s="44" t="s">
        <v>140</v>
      </c>
      <c r="E68" s="44" t="s">
        <v>143</v>
      </c>
      <c r="F68" s="44" t="s">
        <v>64</v>
      </c>
      <c r="G68" s="44" t="s">
        <v>64</v>
      </c>
      <c r="H68" s="48" t="s">
        <v>142</v>
      </c>
      <c r="I68" s="49">
        <v>0</v>
      </c>
      <c r="J68" s="45">
        <v>171.4239</v>
      </c>
      <c r="K68" s="46">
        <v>171.4239</v>
      </c>
      <c r="L68" s="45">
        <v>0</v>
      </c>
      <c r="M68" s="45">
        <v>286.2199</v>
      </c>
      <c r="N68" s="50">
        <v>286.2199</v>
      </c>
      <c r="O68" s="49">
        <v>0</v>
      </c>
      <c r="P68" s="45">
        <v>179.0328</v>
      </c>
      <c r="Q68" s="46">
        <v>179.0328</v>
      </c>
      <c r="R68" s="45">
        <v>0</v>
      </c>
      <c r="S68" s="45">
        <v>765.3018</v>
      </c>
      <c r="T68" s="50">
        <v>765.3018</v>
      </c>
      <c r="U68" s="27">
        <f>+((K68/Q68)-1)*100</f>
        <v>-4.250003351341213</v>
      </c>
      <c r="V68" s="37">
        <f>+((N68/T68)-1)*100</f>
        <v>-62.60038850032758</v>
      </c>
    </row>
    <row r="69" spans="1:22" ht="15">
      <c r="A69" s="47" t="s">
        <v>9</v>
      </c>
      <c r="B69" s="44" t="s">
        <v>41</v>
      </c>
      <c r="C69" s="44" t="s">
        <v>193</v>
      </c>
      <c r="D69" s="44" t="s">
        <v>144</v>
      </c>
      <c r="E69" s="44" t="s">
        <v>148</v>
      </c>
      <c r="F69" s="44" t="s">
        <v>24</v>
      </c>
      <c r="G69" s="44" t="s">
        <v>146</v>
      </c>
      <c r="H69" s="48" t="s">
        <v>147</v>
      </c>
      <c r="I69" s="49">
        <v>9940.259959</v>
      </c>
      <c r="J69" s="45">
        <v>0</v>
      </c>
      <c r="K69" s="46">
        <v>9940.259959</v>
      </c>
      <c r="L69" s="45">
        <v>49149.80871</v>
      </c>
      <c r="M69" s="45">
        <v>0</v>
      </c>
      <c r="N69" s="50">
        <v>49149.80871</v>
      </c>
      <c r="O69" s="49">
        <v>13360.042104</v>
      </c>
      <c r="P69" s="45">
        <v>0</v>
      </c>
      <c r="Q69" s="46">
        <v>13360.042104</v>
      </c>
      <c r="R69" s="45">
        <v>61932.197311</v>
      </c>
      <c r="S69" s="45">
        <v>0</v>
      </c>
      <c r="T69" s="50">
        <v>61932.197311</v>
      </c>
      <c r="U69" s="27">
        <f>+((K69/Q69)-1)*100</f>
        <v>-25.59709107485608</v>
      </c>
      <c r="V69" s="37">
        <f>+((N69/T69)-1)*100</f>
        <v>-20.63932680575129</v>
      </c>
    </row>
    <row r="70" spans="1:22" ht="15">
      <c r="A70" s="47" t="s">
        <v>9</v>
      </c>
      <c r="B70" s="44" t="s">
        <v>41</v>
      </c>
      <c r="C70" s="44" t="s">
        <v>193</v>
      </c>
      <c r="D70" s="44" t="s">
        <v>144</v>
      </c>
      <c r="E70" s="44" t="s">
        <v>246</v>
      </c>
      <c r="F70" s="44" t="s">
        <v>150</v>
      </c>
      <c r="G70" s="44" t="s">
        <v>151</v>
      </c>
      <c r="H70" s="48" t="s">
        <v>152</v>
      </c>
      <c r="I70" s="49">
        <v>6024.054168</v>
      </c>
      <c r="J70" s="45">
        <v>0</v>
      </c>
      <c r="K70" s="46">
        <v>6024.054168</v>
      </c>
      <c r="L70" s="45">
        <v>30834.843434</v>
      </c>
      <c r="M70" s="45">
        <v>0</v>
      </c>
      <c r="N70" s="50">
        <v>30834.843434</v>
      </c>
      <c r="O70" s="49">
        <v>9502.681362</v>
      </c>
      <c r="P70" s="45">
        <v>0</v>
      </c>
      <c r="Q70" s="46">
        <v>9502.681362</v>
      </c>
      <c r="R70" s="45">
        <v>30142.071916</v>
      </c>
      <c r="S70" s="45">
        <v>0</v>
      </c>
      <c r="T70" s="50">
        <v>30142.071916</v>
      </c>
      <c r="U70" s="27">
        <f>+((K70/Q70)-1)*100</f>
        <v>-36.6067961397778</v>
      </c>
      <c r="V70" s="37">
        <f>+((N70/T70)-1)*100</f>
        <v>2.2983540080808496</v>
      </c>
    </row>
    <row r="71" spans="1:22" ht="15">
      <c r="A71" s="47" t="s">
        <v>9</v>
      </c>
      <c r="B71" s="44" t="s">
        <v>41</v>
      </c>
      <c r="C71" s="44" t="s">
        <v>193</v>
      </c>
      <c r="D71" s="44" t="s">
        <v>144</v>
      </c>
      <c r="E71" s="44" t="s">
        <v>153</v>
      </c>
      <c r="F71" s="44" t="s">
        <v>150</v>
      </c>
      <c r="G71" s="44" t="s">
        <v>151</v>
      </c>
      <c r="H71" s="48" t="s">
        <v>152</v>
      </c>
      <c r="I71" s="49">
        <v>3829.609488</v>
      </c>
      <c r="J71" s="45">
        <v>0</v>
      </c>
      <c r="K71" s="46">
        <v>3829.609488</v>
      </c>
      <c r="L71" s="45">
        <v>11802.906068</v>
      </c>
      <c r="M71" s="45">
        <v>0</v>
      </c>
      <c r="N71" s="50">
        <v>11802.906068</v>
      </c>
      <c r="O71" s="49">
        <v>853.85554</v>
      </c>
      <c r="P71" s="45">
        <v>0</v>
      </c>
      <c r="Q71" s="46">
        <v>853.85554</v>
      </c>
      <c r="R71" s="45">
        <v>17929.338298</v>
      </c>
      <c r="S71" s="45">
        <v>0</v>
      </c>
      <c r="T71" s="50">
        <v>17929.338298</v>
      </c>
      <c r="U71" s="42" t="s">
        <v>32</v>
      </c>
      <c r="V71" s="37">
        <f>+((N71/T71)-1)*100</f>
        <v>-34.169873579123646</v>
      </c>
    </row>
    <row r="72" spans="1:22" ht="15">
      <c r="A72" s="47" t="s">
        <v>9</v>
      </c>
      <c r="B72" s="44" t="s">
        <v>184</v>
      </c>
      <c r="C72" s="44" t="s">
        <v>193</v>
      </c>
      <c r="D72" s="44" t="s">
        <v>144</v>
      </c>
      <c r="E72" s="44" t="s">
        <v>149</v>
      </c>
      <c r="F72" s="44" t="s">
        <v>150</v>
      </c>
      <c r="G72" s="44" t="s">
        <v>151</v>
      </c>
      <c r="H72" s="48" t="s">
        <v>152</v>
      </c>
      <c r="I72" s="49">
        <v>1592.926814</v>
      </c>
      <c r="J72" s="45">
        <v>0</v>
      </c>
      <c r="K72" s="46">
        <v>1592.926814</v>
      </c>
      <c r="L72" s="45">
        <v>6331.987336</v>
      </c>
      <c r="M72" s="45">
        <v>0</v>
      </c>
      <c r="N72" s="50">
        <v>6331.987336</v>
      </c>
      <c r="O72" s="49">
        <v>1189.617621</v>
      </c>
      <c r="P72" s="45">
        <v>0</v>
      </c>
      <c r="Q72" s="46">
        <v>1189.617621</v>
      </c>
      <c r="R72" s="45">
        <v>4250.581499</v>
      </c>
      <c r="S72" s="45">
        <v>0</v>
      </c>
      <c r="T72" s="50">
        <v>4250.581499</v>
      </c>
      <c r="U72" s="27">
        <f>+((K72/Q72)-1)*100</f>
        <v>33.90242258356728</v>
      </c>
      <c r="V72" s="37">
        <f>+((N72/T72)-1)*100</f>
        <v>48.96755508604353</v>
      </c>
    </row>
    <row r="73" spans="1:22" ht="15">
      <c r="A73" s="47" t="s">
        <v>9</v>
      </c>
      <c r="B73" s="44" t="s">
        <v>41</v>
      </c>
      <c r="C73" s="44" t="s">
        <v>193</v>
      </c>
      <c r="D73" s="44" t="s">
        <v>144</v>
      </c>
      <c r="E73" s="44" t="s">
        <v>149</v>
      </c>
      <c r="F73" s="44" t="s">
        <v>150</v>
      </c>
      <c r="G73" s="44" t="s">
        <v>151</v>
      </c>
      <c r="H73" s="48" t="s">
        <v>152</v>
      </c>
      <c r="I73" s="49">
        <v>322.31736</v>
      </c>
      <c r="J73" s="45">
        <v>0</v>
      </c>
      <c r="K73" s="46">
        <v>322.31736</v>
      </c>
      <c r="L73" s="45">
        <v>4435.840017</v>
      </c>
      <c r="M73" s="45">
        <v>0</v>
      </c>
      <c r="N73" s="50">
        <v>4435.840017</v>
      </c>
      <c r="O73" s="49">
        <v>0</v>
      </c>
      <c r="P73" s="45">
        <v>0</v>
      </c>
      <c r="Q73" s="46">
        <v>0</v>
      </c>
      <c r="R73" s="45">
        <v>49.210916</v>
      </c>
      <c r="S73" s="45">
        <v>0</v>
      </c>
      <c r="T73" s="50">
        <v>49.210916</v>
      </c>
      <c r="U73" s="42" t="s">
        <v>32</v>
      </c>
      <c r="V73" s="43" t="s">
        <v>32</v>
      </c>
    </row>
    <row r="74" spans="1:22" ht="15">
      <c r="A74" s="47" t="s">
        <v>9</v>
      </c>
      <c r="B74" s="44" t="s">
        <v>184</v>
      </c>
      <c r="C74" s="44" t="s">
        <v>193</v>
      </c>
      <c r="D74" s="44" t="s">
        <v>144</v>
      </c>
      <c r="E74" s="44" t="s">
        <v>153</v>
      </c>
      <c r="F74" s="44" t="s">
        <v>150</v>
      </c>
      <c r="G74" s="44" t="s">
        <v>151</v>
      </c>
      <c r="H74" s="48" t="s">
        <v>152</v>
      </c>
      <c r="I74" s="49">
        <v>334.319331</v>
      </c>
      <c r="J74" s="45">
        <v>0</v>
      </c>
      <c r="K74" s="46">
        <v>334.319331</v>
      </c>
      <c r="L74" s="45">
        <v>4095.801808</v>
      </c>
      <c r="M74" s="45">
        <v>0</v>
      </c>
      <c r="N74" s="50">
        <v>4095.801808</v>
      </c>
      <c r="O74" s="49">
        <v>65.09987</v>
      </c>
      <c r="P74" s="45">
        <v>0</v>
      </c>
      <c r="Q74" s="46">
        <v>65.09987</v>
      </c>
      <c r="R74" s="45">
        <v>920.16816</v>
      </c>
      <c r="S74" s="45">
        <v>0</v>
      </c>
      <c r="T74" s="50">
        <v>920.16816</v>
      </c>
      <c r="U74" s="42" t="s">
        <v>32</v>
      </c>
      <c r="V74" s="43" t="s">
        <v>32</v>
      </c>
    </row>
    <row r="75" spans="1:22" ht="15">
      <c r="A75" s="47" t="s">
        <v>9</v>
      </c>
      <c r="B75" s="44" t="s">
        <v>184</v>
      </c>
      <c r="C75" s="44" t="s">
        <v>193</v>
      </c>
      <c r="D75" s="44" t="s">
        <v>144</v>
      </c>
      <c r="E75" s="44" t="s">
        <v>246</v>
      </c>
      <c r="F75" s="44" t="s">
        <v>150</v>
      </c>
      <c r="G75" s="44" t="s">
        <v>151</v>
      </c>
      <c r="H75" s="48" t="s">
        <v>152</v>
      </c>
      <c r="I75" s="49">
        <v>969.81806</v>
      </c>
      <c r="J75" s="45">
        <v>0</v>
      </c>
      <c r="K75" s="46">
        <v>969.81806</v>
      </c>
      <c r="L75" s="45">
        <v>3529.422941</v>
      </c>
      <c r="M75" s="45">
        <v>0</v>
      </c>
      <c r="N75" s="50">
        <v>3529.422941</v>
      </c>
      <c r="O75" s="49">
        <v>1569.736861</v>
      </c>
      <c r="P75" s="45">
        <v>0</v>
      </c>
      <c r="Q75" s="46">
        <v>1569.736861</v>
      </c>
      <c r="R75" s="45">
        <v>9181.821636</v>
      </c>
      <c r="S75" s="45">
        <v>0</v>
      </c>
      <c r="T75" s="50">
        <v>9181.821636</v>
      </c>
      <c r="U75" s="27">
        <f>+((K75/Q75)-1)*100</f>
        <v>-38.217794071410296</v>
      </c>
      <c r="V75" s="37">
        <f aca="true" t="shared" si="3" ref="V75:V81">+((N75/T75)-1)*100</f>
        <v>-61.56075470730262</v>
      </c>
    </row>
    <row r="76" spans="1:22" ht="15">
      <c r="A76" s="47" t="s">
        <v>9</v>
      </c>
      <c r="B76" s="44" t="s">
        <v>184</v>
      </c>
      <c r="C76" s="44" t="s">
        <v>193</v>
      </c>
      <c r="D76" s="44" t="s">
        <v>144</v>
      </c>
      <c r="E76" s="44" t="s">
        <v>145</v>
      </c>
      <c r="F76" s="44" t="s">
        <v>24</v>
      </c>
      <c r="G76" s="44" t="s">
        <v>146</v>
      </c>
      <c r="H76" s="48" t="s">
        <v>147</v>
      </c>
      <c r="I76" s="49">
        <v>277.739445</v>
      </c>
      <c r="J76" s="45">
        <v>0</v>
      </c>
      <c r="K76" s="46">
        <v>277.739445</v>
      </c>
      <c r="L76" s="45">
        <v>1468.367063</v>
      </c>
      <c r="M76" s="45">
        <v>0</v>
      </c>
      <c r="N76" s="50">
        <v>1468.367063</v>
      </c>
      <c r="O76" s="49">
        <v>302.669395</v>
      </c>
      <c r="P76" s="45">
        <v>0</v>
      </c>
      <c r="Q76" s="46">
        <v>302.669395</v>
      </c>
      <c r="R76" s="45">
        <v>1283.987432</v>
      </c>
      <c r="S76" s="45">
        <v>0</v>
      </c>
      <c r="T76" s="50">
        <v>1283.987432</v>
      </c>
      <c r="U76" s="27">
        <f>+((K76/Q76)-1)*100</f>
        <v>-8.236693372978799</v>
      </c>
      <c r="V76" s="37">
        <f t="shared" si="3"/>
        <v>14.359924903065568</v>
      </c>
    </row>
    <row r="77" spans="1:22" ht="15">
      <c r="A77" s="47" t="s">
        <v>9</v>
      </c>
      <c r="B77" s="44" t="s">
        <v>41</v>
      </c>
      <c r="C77" s="44" t="s">
        <v>193</v>
      </c>
      <c r="D77" s="44" t="s">
        <v>144</v>
      </c>
      <c r="E77" s="44" t="s">
        <v>145</v>
      </c>
      <c r="F77" s="44" t="s">
        <v>24</v>
      </c>
      <c r="G77" s="44" t="s">
        <v>146</v>
      </c>
      <c r="H77" s="48" t="s">
        <v>147</v>
      </c>
      <c r="I77" s="49">
        <v>0</v>
      </c>
      <c r="J77" s="45">
        <v>0</v>
      </c>
      <c r="K77" s="46">
        <v>0</v>
      </c>
      <c r="L77" s="45">
        <v>1376.074638</v>
      </c>
      <c r="M77" s="45">
        <v>0</v>
      </c>
      <c r="N77" s="50">
        <v>1376.074638</v>
      </c>
      <c r="O77" s="49">
        <v>712.119096</v>
      </c>
      <c r="P77" s="45">
        <v>0</v>
      </c>
      <c r="Q77" s="46">
        <v>712.119096</v>
      </c>
      <c r="R77" s="45">
        <v>7439.240126</v>
      </c>
      <c r="S77" s="45">
        <v>0</v>
      </c>
      <c r="T77" s="50">
        <v>7439.240126</v>
      </c>
      <c r="U77" s="42" t="s">
        <v>32</v>
      </c>
      <c r="V77" s="37">
        <f t="shared" si="3"/>
        <v>-81.50248392721393</v>
      </c>
    </row>
    <row r="78" spans="1:22" ht="15">
      <c r="A78" s="47" t="s">
        <v>9</v>
      </c>
      <c r="B78" s="44" t="s">
        <v>41</v>
      </c>
      <c r="C78" s="44" t="s">
        <v>193</v>
      </c>
      <c r="D78" s="44" t="s">
        <v>154</v>
      </c>
      <c r="E78" s="44" t="s">
        <v>121</v>
      </c>
      <c r="F78" s="44" t="s">
        <v>21</v>
      </c>
      <c r="G78" s="44" t="s">
        <v>20</v>
      </c>
      <c r="H78" s="48" t="s">
        <v>20</v>
      </c>
      <c r="I78" s="49">
        <v>95.385504</v>
      </c>
      <c r="J78" s="45">
        <v>118.714</v>
      </c>
      <c r="K78" s="46">
        <v>214.099504</v>
      </c>
      <c r="L78" s="45">
        <v>666.608264</v>
      </c>
      <c r="M78" s="45">
        <v>589.012656</v>
      </c>
      <c r="N78" s="50">
        <v>1255.62092</v>
      </c>
      <c r="O78" s="49">
        <v>97.068388</v>
      </c>
      <c r="P78" s="45">
        <v>90.290701</v>
      </c>
      <c r="Q78" s="46">
        <v>187.359089</v>
      </c>
      <c r="R78" s="45">
        <v>499.413737</v>
      </c>
      <c r="S78" s="45">
        <v>625.026212</v>
      </c>
      <c r="T78" s="50">
        <v>1124.439949</v>
      </c>
      <c r="U78" s="27">
        <f>+((K78/Q78)-1)*100</f>
        <v>14.272280647137414</v>
      </c>
      <c r="V78" s="37">
        <f t="shared" si="3"/>
        <v>11.666338528497079</v>
      </c>
    </row>
    <row r="79" spans="1:22" ht="15">
      <c r="A79" s="47" t="s">
        <v>9</v>
      </c>
      <c r="B79" s="44" t="s">
        <v>41</v>
      </c>
      <c r="C79" s="44" t="s">
        <v>193</v>
      </c>
      <c r="D79" s="44" t="s">
        <v>154</v>
      </c>
      <c r="E79" s="44" t="s">
        <v>159</v>
      </c>
      <c r="F79" s="44" t="s">
        <v>21</v>
      </c>
      <c r="G79" s="44" t="s">
        <v>20</v>
      </c>
      <c r="H79" s="48" t="s">
        <v>61</v>
      </c>
      <c r="I79" s="49">
        <v>67.011295</v>
      </c>
      <c r="J79" s="45">
        <v>40.649882</v>
      </c>
      <c r="K79" s="46">
        <v>107.661177</v>
      </c>
      <c r="L79" s="45">
        <v>316.0238</v>
      </c>
      <c r="M79" s="45">
        <v>154.178328</v>
      </c>
      <c r="N79" s="50">
        <v>470.202127</v>
      </c>
      <c r="O79" s="49">
        <v>96.680415</v>
      </c>
      <c r="P79" s="45">
        <v>38.242034</v>
      </c>
      <c r="Q79" s="46">
        <v>134.922449</v>
      </c>
      <c r="R79" s="45">
        <v>398.282878</v>
      </c>
      <c r="S79" s="45">
        <v>178.354855</v>
      </c>
      <c r="T79" s="50">
        <v>576.637733</v>
      </c>
      <c r="U79" s="27">
        <f>+((K79/Q79)-1)*100</f>
        <v>-20.205141695878947</v>
      </c>
      <c r="V79" s="37">
        <f t="shared" si="3"/>
        <v>-18.457967612743786</v>
      </c>
    </row>
    <row r="80" spans="1:22" ht="15">
      <c r="A80" s="47" t="s">
        <v>9</v>
      </c>
      <c r="B80" s="44" t="s">
        <v>41</v>
      </c>
      <c r="C80" s="44" t="s">
        <v>193</v>
      </c>
      <c r="D80" s="44" t="s">
        <v>154</v>
      </c>
      <c r="E80" s="44" t="s">
        <v>155</v>
      </c>
      <c r="F80" s="44" t="s">
        <v>21</v>
      </c>
      <c r="G80" s="44" t="s">
        <v>20</v>
      </c>
      <c r="H80" s="48" t="s">
        <v>156</v>
      </c>
      <c r="I80" s="49">
        <v>1.710027</v>
      </c>
      <c r="J80" s="45">
        <v>35.724498</v>
      </c>
      <c r="K80" s="46">
        <v>37.434525</v>
      </c>
      <c r="L80" s="45">
        <v>62.869736</v>
      </c>
      <c r="M80" s="45">
        <v>191.186754</v>
      </c>
      <c r="N80" s="50">
        <v>254.05649</v>
      </c>
      <c r="O80" s="49">
        <v>49.339918</v>
      </c>
      <c r="P80" s="45">
        <v>61.704759</v>
      </c>
      <c r="Q80" s="46">
        <v>111.044677</v>
      </c>
      <c r="R80" s="45">
        <v>145.14652</v>
      </c>
      <c r="S80" s="45">
        <v>284.206522</v>
      </c>
      <c r="T80" s="50">
        <v>429.353042</v>
      </c>
      <c r="U80" s="27">
        <f>+((K80/Q80)-1)*100</f>
        <v>-66.28877132039386</v>
      </c>
      <c r="V80" s="37">
        <f t="shared" si="3"/>
        <v>-40.82806801215118</v>
      </c>
    </row>
    <row r="81" spans="1:22" ht="15">
      <c r="A81" s="47" t="s">
        <v>9</v>
      </c>
      <c r="B81" s="44" t="s">
        <v>41</v>
      </c>
      <c r="C81" s="44" t="s">
        <v>193</v>
      </c>
      <c r="D81" s="44" t="s">
        <v>154</v>
      </c>
      <c r="E81" s="44" t="s">
        <v>157</v>
      </c>
      <c r="F81" s="44" t="s">
        <v>21</v>
      </c>
      <c r="G81" s="44" t="s">
        <v>20</v>
      </c>
      <c r="H81" s="48" t="s">
        <v>20</v>
      </c>
      <c r="I81" s="49">
        <v>0</v>
      </c>
      <c r="J81" s="45">
        <v>17.785396</v>
      </c>
      <c r="K81" s="46">
        <v>17.785396</v>
      </c>
      <c r="L81" s="45">
        <v>0</v>
      </c>
      <c r="M81" s="45">
        <v>79.755546</v>
      </c>
      <c r="N81" s="50">
        <v>79.755546</v>
      </c>
      <c r="O81" s="49">
        <v>0</v>
      </c>
      <c r="P81" s="45">
        <v>1.793989</v>
      </c>
      <c r="Q81" s="46">
        <v>1.793989</v>
      </c>
      <c r="R81" s="45">
        <v>0</v>
      </c>
      <c r="S81" s="45">
        <v>42.262315</v>
      </c>
      <c r="T81" s="50">
        <v>42.262315</v>
      </c>
      <c r="U81" s="42" t="s">
        <v>32</v>
      </c>
      <c r="V81" s="37">
        <f t="shared" si="3"/>
        <v>88.71551641219841</v>
      </c>
    </row>
    <row r="82" spans="1:22" ht="15">
      <c r="A82" s="47" t="s">
        <v>9</v>
      </c>
      <c r="B82" s="44" t="s">
        <v>41</v>
      </c>
      <c r="C82" s="44" t="s">
        <v>193</v>
      </c>
      <c r="D82" s="44" t="s">
        <v>154</v>
      </c>
      <c r="E82" s="44" t="s">
        <v>221</v>
      </c>
      <c r="F82" s="44" t="s">
        <v>21</v>
      </c>
      <c r="G82" s="44" t="s">
        <v>20</v>
      </c>
      <c r="H82" s="48" t="s">
        <v>156</v>
      </c>
      <c r="I82" s="49">
        <v>6.131993</v>
      </c>
      <c r="J82" s="45">
        <v>0</v>
      </c>
      <c r="K82" s="46">
        <v>6.131993</v>
      </c>
      <c r="L82" s="45">
        <v>43.206906</v>
      </c>
      <c r="M82" s="45">
        <v>0</v>
      </c>
      <c r="N82" s="50">
        <v>43.206906</v>
      </c>
      <c r="O82" s="49">
        <v>0.15</v>
      </c>
      <c r="P82" s="45">
        <v>0.068794</v>
      </c>
      <c r="Q82" s="46">
        <v>0.218794</v>
      </c>
      <c r="R82" s="45">
        <v>2.183634</v>
      </c>
      <c r="S82" s="45">
        <v>0.717878</v>
      </c>
      <c r="T82" s="50">
        <v>2.901512</v>
      </c>
      <c r="U82" s="42" t="s">
        <v>32</v>
      </c>
      <c r="V82" s="43" t="s">
        <v>32</v>
      </c>
    </row>
    <row r="83" spans="1:22" ht="15">
      <c r="A83" s="47" t="s">
        <v>9</v>
      </c>
      <c r="B83" s="44" t="s">
        <v>41</v>
      </c>
      <c r="C83" s="44" t="s">
        <v>193</v>
      </c>
      <c r="D83" s="44" t="s">
        <v>154</v>
      </c>
      <c r="E83" s="44" t="s">
        <v>209</v>
      </c>
      <c r="F83" s="44" t="s">
        <v>64</v>
      </c>
      <c r="G83" s="44" t="s">
        <v>64</v>
      </c>
      <c r="H83" s="48" t="s">
        <v>204</v>
      </c>
      <c r="I83" s="49">
        <v>0</v>
      </c>
      <c r="J83" s="45">
        <v>0</v>
      </c>
      <c r="K83" s="46">
        <v>0</v>
      </c>
      <c r="L83" s="45">
        <v>0</v>
      </c>
      <c r="M83" s="45">
        <v>24.984769</v>
      </c>
      <c r="N83" s="50">
        <v>24.984769</v>
      </c>
      <c r="O83" s="49">
        <v>0</v>
      </c>
      <c r="P83" s="45">
        <v>0</v>
      </c>
      <c r="Q83" s="46">
        <v>0</v>
      </c>
      <c r="R83" s="45">
        <v>0</v>
      </c>
      <c r="S83" s="45">
        <v>0</v>
      </c>
      <c r="T83" s="50">
        <v>0</v>
      </c>
      <c r="U83" s="42" t="s">
        <v>32</v>
      </c>
      <c r="V83" s="43" t="s">
        <v>32</v>
      </c>
    </row>
    <row r="84" spans="1:22" ht="15">
      <c r="A84" s="47" t="s">
        <v>9</v>
      </c>
      <c r="B84" s="44" t="s">
        <v>41</v>
      </c>
      <c r="C84" s="44" t="s">
        <v>193</v>
      </c>
      <c r="D84" s="44" t="s">
        <v>154</v>
      </c>
      <c r="E84" s="44" t="s">
        <v>158</v>
      </c>
      <c r="F84" s="44" t="s">
        <v>21</v>
      </c>
      <c r="G84" s="44" t="s">
        <v>20</v>
      </c>
      <c r="H84" s="48" t="s">
        <v>156</v>
      </c>
      <c r="I84" s="49">
        <v>0</v>
      </c>
      <c r="J84" s="45">
        <v>1.080079</v>
      </c>
      <c r="K84" s="46">
        <v>1.080079</v>
      </c>
      <c r="L84" s="45">
        <v>0</v>
      </c>
      <c r="M84" s="45">
        <v>13.109347</v>
      </c>
      <c r="N84" s="50">
        <v>13.109347</v>
      </c>
      <c r="O84" s="49">
        <v>0</v>
      </c>
      <c r="P84" s="45">
        <v>1.577834</v>
      </c>
      <c r="Q84" s="46">
        <v>1.577834</v>
      </c>
      <c r="R84" s="45">
        <v>0</v>
      </c>
      <c r="S84" s="45">
        <v>12.153879</v>
      </c>
      <c r="T84" s="50">
        <v>12.153879</v>
      </c>
      <c r="U84" s="27">
        <f>+((K84/Q84)-1)*100</f>
        <v>-31.5467279827916</v>
      </c>
      <c r="V84" s="37">
        <f>+((N84/T84)-1)*100</f>
        <v>7.861424323872246</v>
      </c>
    </row>
    <row r="85" spans="1:22" ht="15">
      <c r="A85" s="47" t="s">
        <v>9</v>
      </c>
      <c r="B85" s="44" t="s">
        <v>41</v>
      </c>
      <c r="C85" s="44" t="s">
        <v>193</v>
      </c>
      <c r="D85" s="44" t="s">
        <v>154</v>
      </c>
      <c r="E85" s="44" t="s">
        <v>229</v>
      </c>
      <c r="F85" s="44" t="s">
        <v>21</v>
      </c>
      <c r="G85" s="44" t="s">
        <v>20</v>
      </c>
      <c r="H85" s="48" t="s">
        <v>156</v>
      </c>
      <c r="I85" s="49">
        <v>0</v>
      </c>
      <c r="J85" s="45">
        <v>0</v>
      </c>
      <c r="K85" s="46">
        <v>0</v>
      </c>
      <c r="L85" s="45">
        <v>0</v>
      </c>
      <c r="M85" s="45">
        <v>0.354005</v>
      </c>
      <c r="N85" s="50">
        <v>0.354005</v>
      </c>
      <c r="O85" s="49">
        <v>0</v>
      </c>
      <c r="P85" s="45">
        <v>0</v>
      </c>
      <c r="Q85" s="46">
        <v>0</v>
      </c>
      <c r="R85" s="45">
        <v>0</v>
      </c>
      <c r="S85" s="45">
        <v>0</v>
      </c>
      <c r="T85" s="50">
        <v>0</v>
      </c>
      <c r="U85" s="42" t="s">
        <v>32</v>
      </c>
      <c r="V85" s="43" t="s">
        <v>32</v>
      </c>
    </row>
    <row r="86" spans="1:22" ht="15">
      <c r="A86" s="47" t="s">
        <v>9</v>
      </c>
      <c r="B86" s="44" t="s">
        <v>41</v>
      </c>
      <c r="C86" s="44" t="s">
        <v>193</v>
      </c>
      <c r="D86" s="44" t="s">
        <v>154</v>
      </c>
      <c r="E86" s="44" t="s">
        <v>241</v>
      </c>
      <c r="F86" s="44" t="s">
        <v>21</v>
      </c>
      <c r="G86" s="44" t="s">
        <v>20</v>
      </c>
      <c r="H86" s="48" t="s">
        <v>61</v>
      </c>
      <c r="I86" s="49">
        <v>0</v>
      </c>
      <c r="J86" s="45">
        <v>0</v>
      </c>
      <c r="K86" s="46">
        <v>0</v>
      </c>
      <c r="L86" s="45">
        <v>0</v>
      </c>
      <c r="M86" s="45">
        <v>0</v>
      </c>
      <c r="N86" s="50">
        <v>0</v>
      </c>
      <c r="O86" s="49">
        <v>0</v>
      </c>
      <c r="P86" s="45">
        <v>0.112977</v>
      </c>
      <c r="Q86" s="46">
        <v>0.112977</v>
      </c>
      <c r="R86" s="45">
        <v>0</v>
      </c>
      <c r="S86" s="45">
        <v>0.112977</v>
      </c>
      <c r="T86" s="50">
        <v>0.112977</v>
      </c>
      <c r="U86" s="42" t="s">
        <v>32</v>
      </c>
      <c r="V86" s="43" t="s">
        <v>32</v>
      </c>
    </row>
    <row r="87" spans="1:22" ht="15">
      <c r="A87" s="47" t="s">
        <v>9</v>
      </c>
      <c r="B87" s="44" t="s">
        <v>41</v>
      </c>
      <c r="C87" s="44" t="s">
        <v>193</v>
      </c>
      <c r="D87" s="44" t="s">
        <v>154</v>
      </c>
      <c r="E87" s="44" t="s">
        <v>220</v>
      </c>
      <c r="F87" s="44" t="s">
        <v>21</v>
      </c>
      <c r="G87" s="44" t="s">
        <v>20</v>
      </c>
      <c r="H87" s="48" t="s">
        <v>20</v>
      </c>
      <c r="I87" s="49">
        <v>0</v>
      </c>
      <c r="J87" s="45">
        <v>0</v>
      </c>
      <c r="K87" s="46">
        <v>0</v>
      </c>
      <c r="L87" s="45">
        <v>0</v>
      </c>
      <c r="M87" s="45">
        <v>0</v>
      </c>
      <c r="N87" s="50">
        <v>0</v>
      </c>
      <c r="O87" s="49">
        <v>0</v>
      </c>
      <c r="P87" s="45">
        <v>0</v>
      </c>
      <c r="Q87" s="46">
        <v>0</v>
      </c>
      <c r="R87" s="45">
        <v>0</v>
      </c>
      <c r="S87" s="45">
        <v>0.072976</v>
      </c>
      <c r="T87" s="50">
        <v>0.072976</v>
      </c>
      <c r="U87" s="42" t="s">
        <v>32</v>
      </c>
      <c r="V87" s="43" t="s">
        <v>32</v>
      </c>
    </row>
    <row r="88" spans="1:22" ht="15">
      <c r="A88" s="47" t="s">
        <v>9</v>
      </c>
      <c r="B88" s="44" t="s">
        <v>41</v>
      </c>
      <c r="C88" s="44" t="s">
        <v>193</v>
      </c>
      <c r="D88" s="44" t="s">
        <v>160</v>
      </c>
      <c r="E88" s="44" t="s">
        <v>161</v>
      </c>
      <c r="F88" s="44" t="s">
        <v>162</v>
      </c>
      <c r="G88" s="44" t="s">
        <v>163</v>
      </c>
      <c r="H88" s="48" t="s">
        <v>163</v>
      </c>
      <c r="I88" s="49">
        <v>4518.83714</v>
      </c>
      <c r="J88" s="45">
        <v>0</v>
      </c>
      <c r="K88" s="46">
        <v>4518.83714</v>
      </c>
      <c r="L88" s="45">
        <v>24870.82739</v>
      </c>
      <c r="M88" s="45">
        <v>0</v>
      </c>
      <c r="N88" s="50">
        <v>24870.82739</v>
      </c>
      <c r="O88" s="49">
        <v>5052.24592</v>
      </c>
      <c r="P88" s="45">
        <v>0</v>
      </c>
      <c r="Q88" s="46">
        <v>5052.24592</v>
      </c>
      <c r="R88" s="45">
        <v>27004.22384</v>
      </c>
      <c r="S88" s="45">
        <v>0</v>
      </c>
      <c r="T88" s="50">
        <v>27004.22384</v>
      </c>
      <c r="U88" s="27">
        <f>+((K88/Q88)-1)*100</f>
        <v>-10.55785463428116</v>
      </c>
      <c r="V88" s="37">
        <f>+((N88/T88)-1)*100</f>
        <v>-7.9002324326756135</v>
      </c>
    </row>
    <row r="89" spans="1:22" ht="15">
      <c r="A89" s="47" t="s">
        <v>9</v>
      </c>
      <c r="B89" s="44" t="s">
        <v>184</v>
      </c>
      <c r="C89" s="44" t="s">
        <v>193</v>
      </c>
      <c r="D89" s="44" t="s">
        <v>160</v>
      </c>
      <c r="E89" s="44" t="s">
        <v>188</v>
      </c>
      <c r="F89" s="44" t="s">
        <v>162</v>
      </c>
      <c r="G89" s="44" t="s">
        <v>163</v>
      </c>
      <c r="H89" s="48" t="s">
        <v>163</v>
      </c>
      <c r="I89" s="49">
        <v>2299.82</v>
      </c>
      <c r="J89" s="45">
        <v>0</v>
      </c>
      <c r="K89" s="46">
        <v>2299.82</v>
      </c>
      <c r="L89" s="45">
        <v>10274.27</v>
      </c>
      <c r="M89" s="45">
        <v>0</v>
      </c>
      <c r="N89" s="50">
        <v>10274.27</v>
      </c>
      <c r="O89" s="49">
        <v>1954.8</v>
      </c>
      <c r="P89" s="45">
        <v>0</v>
      </c>
      <c r="Q89" s="46">
        <v>1954.8</v>
      </c>
      <c r="R89" s="45">
        <v>9953.13</v>
      </c>
      <c r="S89" s="45">
        <v>0</v>
      </c>
      <c r="T89" s="50">
        <v>9953.13</v>
      </c>
      <c r="U89" s="27">
        <f>+((K89/Q89)-1)*100</f>
        <v>17.6498874565173</v>
      </c>
      <c r="V89" s="37">
        <f>+((N89/T89)-1)*100</f>
        <v>3.2265227119509188</v>
      </c>
    </row>
    <row r="90" spans="1:22" ht="15">
      <c r="A90" s="47" t="s">
        <v>9</v>
      </c>
      <c r="B90" s="44" t="s">
        <v>242</v>
      </c>
      <c r="C90" s="44" t="s">
        <v>193</v>
      </c>
      <c r="D90" s="44" t="s">
        <v>160</v>
      </c>
      <c r="E90" s="44" t="s">
        <v>161</v>
      </c>
      <c r="F90" s="44" t="s">
        <v>162</v>
      </c>
      <c r="G90" s="44" t="s">
        <v>163</v>
      </c>
      <c r="H90" s="48" t="s">
        <v>163</v>
      </c>
      <c r="I90" s="49">
        <v>0</v>
      </c>
      <c r="J90" s="45">
        <v>10.279896</v>
      </c>
      <c r="K90" s="46">
        <v>10.279896</v>
      </c>
      <c r="L90" s="45">
        <v>0</v>
      </c>
      <c r="M90" s="45">
        <v>10.279896</v>
      </c>
      <c r="N90" s="50">
        <v>10.279896</v>
      </c>
      <c r="O90" s="49">
        <v>0</v>
      </c>
      <c r="P90" s="45">
        <v>13.838633</v>
      </c>
      <c r="Q90" s="46">
        <v>13.838633</v>
      </c>
      <c r="R90" s="45">
        <v>0</v>
      </c>
      <c r="S90" s="45">
        <v>13.838633</v>
      </c>
      <c r="T90" s="50">
        <v>13.838633</v>
      </c>
      <c r="U90" s="27">
        <f>+((K90/Q90)-1)*100</f>
        <v>-25.7159576383014</v>
      </c>
      <c r="V90" s="37">
        <f>+((N90/T90)-1)*100</f>
        <v>-25.7159576383014</v>
      </c>
    </row>
    <row r="91" spans="1:22" ht="15">
      <c r="A91" s="47"/>
      <c r="B91" s="44"/>
      <c r="C91" s="44"/>
      <c r="D91" s="44"/>
      <c r="E91" s="44"/>
      <c r="F91" s="44"/>
      <c r="G91" s="44"/>
      <c r="H91" s="48"/>
      <c r="I91" s="49"/>
      <c r="J91" s="45"/>
      <c r="K91" s="46"/>
      <c r="L91" s="45"/>
      <c r="M91" s="45"/>
      <c r="N91" s="50"/>
      <c r="O91" s="49"/>
      <c r="P91" s="45"/>
      <c r="Q91" s="46"/>
      <c r="R91" s="45"/>
      <c r="S91" s="45"/>
      <c r="T91" s="50"/>
      <c r="U91" s="28"/>
      <c r="V91" s="38"/>
    </row>
    <row r="92" spans="1:22" ht="20.25">
      <c r="A92" s="65" t="s">
        <v>9</v>
      </c>
      <c r="B92" s="66"/>
      <c r="C92" s="66"/>
      <c r="D92" s="66"/>
      <c r="E92" s="66"/>
      <c r="F92" s="66"/>
      <c r="G92" s="66"/>
      <c r="H92" s="67"/>
      <c r="I92" s="22">
        <f aca="true" t="shared" si="4" ref="I92:T92">SUM(I6:I90)</f>
        <v>95123.58186400002</v>
      </c>
      <c r="J92" s="15">
        <f t="shared" si="4"/>
        <v>3504.2059220000006</v>
      </c>
      <c r="K92" s="15">
        <f t="shared" si="4"/>
        <v>98627.78778600004</v>
      </c>
      <c r="L92" s="15">
        <f t="shared" si="4"/>
        <v>472265.7037540001</v>
      </c>
      <c r="M92" s="15">
        <f t="shared" si="4"/>
        <v>15826.018503000003</v>
      </c>
      <c r="N92" s="23">
        <f t="shared" si="4"/>
        <v>488091.72225499986</v>
      </c>
      <c r="O92" s="22">
        <f t="shared" si="4"/>
        <v>99677.485707</v>
      </c>
      <c r="P92" s="15">
        <f t="shared" si="4"/>
        <v>3782.5948999999996</v>
      </c>
      <c r="Q92" s="15">
        <f t="shared" si="4"/>
        <v>103460.08060900006</v>
      </c>
      <c r="R92" s="15">
        <f t="shared" si="4"/>
        <v>479548.881014</v>
      </c>
      <c r="S92" s="15">
        <f t="shared" si="4"/>
        <v>20402.990435</v>
      </c>
      <c r="T92" s="23">
        <f t="shared" si="4"/>
        <v>499951.8714480001</v>
      </c>
      <c r="U92" s="29">
        <f>+((K92/Q92)-1)*100</f>
        <v>-4.670683411955167</v>
      </c>
      <c r="V92" s="39">
        <f>+((N92/T92)-1)*100</f>
        <v>-2.3722581853029</v>
      </c>
    </row>
    <row r="93" spans="1:22" ht="15.75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8"/>
    </row>
    <row r="94" spans="1:22" ht="15">
      <c r="A94" s="47" t="s">
        <v>10</v>
      </c>
      <c r="B94" s="44"/>
      <c r="C94" s="44" t="s">
        <v>193</v>
      </c>
      <c r="D94" s="44" t="s">
        <v>144</v>
      </c>
      <c r="E94" s="44" t="s">
        <v>30</v>
      </c>
      <c r="F94" s="44" t="s">
        <v>24</v>
      </c>
      <c r="G94" s="44" t="s">
        <v>26</v>
      </c>
      <c r="H94" s="48" t="s">
        <v>27</v>
      </c>
      <c r="I94" s="49">
        <v>29150.454271</v>
      </c>
      <c r="J94" s="45">
        <v>0</v>
      </c>
      <c r="K94" s="46">
        <v>29150.454271</v>
      </c>
      <c r="L94" s="45">
        <v>106285.867152</v>
      </c>
      <c r="M94" s="45">
        <v>0</v>
      </c>
      <c r="N94" s="50">
        <v>106285.867152</v>
      </c>
      <c r="O94" s="49">
        <v>28784.927465</v>
      </c>
      <c r="P94" s="45">
        <v>0</v>
      </c>
      <c r="Q94" s="46">
        <v>28784.927465</v>
      </c>
      <c r="R94" s="45">
        <v>139129.367009</v>
      </c>
      <c r="S94" s="45">
        <v>0</v>
      </c>
      <c r="T94" s="50">
        <v>139129.367009</v>
      </c>
      <c r="U94" s="27">
        <f>+((K94/Q94)-1)*100</f>
        <v>1.2698548795873954</v>
      </c>
      <c r="V94" s="37">
        <f>+((N94/T94)-1)*100</f>
        <v>-23.60644669279306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20.25">
      <c r="A96" s="62" t="s">
        <v>10</v>
      </c>
      <c r="B96" s="63"/>
      <c r="C96" s="63"/>
      <c r="D96" s="63"/>
      <c r="E96" s="63"/>
      <c r="F96" s="63"/>
      <c r="G96" s="63"/>
      <c r="H96" s="64"/>
      <c r="I96" s="22">
        <f>SUM(I94)</f>
        <v>29150.454271</v>
      </c>
      <c r="J96" s="15">
        <f aca="true" t="shared" si="5" ref="J96:T96">SUM(J94)</f>
        <v>0</v>
      </c>
      <c r="K96" s="15">
        <f t="shared" si="5"/>
        <v>29150.454271</v>
      </c>
      <c r="L96" s="15">
        <f t="shared" si="5"/>
        <v>106285.867152</v>
      </c>
      <c r="M96" s="15">
        <f t="shared" si="5"/>
        <v>0</v>
      </c>
      <c r="N96" s="23">
        <f t="shared" si="5"/>
        <v>106285.867152</v>
      </c>
      <c r="O96" s="22">
        <f t="shared" si="5"/>
        <v>28784.927465</v>
      </c>
      <c r="P96" s="15">
        <f t="shared" si="5"/>
        <v>0</v>
      </c>
      <c r="Q96" s="15">
        <f t="shared" si="5"/>
        <v>28784.927465</v>
      </c>
      <c r="R96" s="15">
        <f t="shared" si="5"/>
        <v>139129.367009</v>
      </c>
      <c r="S96" s="15">
        <f t="shared" si="5"/>
        <v>0</v>
      </c>
      <c r="T96" s="23">
        <f t="shared" si="5"/>
        <v>139129.367009</v>
      </c>
      <c r="U96" s="29">
        <f>+((K96/Q96)-1)*100</f>
        <v>1.2698548795873954</v>
      </c>
      <c r="V96" s="39">
        <f>+((N96/T96)-1)*100</f>
        <v>-23.60644669279306</v>
      </c>
    </row>
    <row r="97" spans="1:22" ht="15.75">
      <c r="A97" s="18"/>
      <c r="B97" s="11"/>
      <c r="C97" s="11"/>
      <c r="D97" s="11"/>
      <c r="E97" s="11"/>
      <c r="F97" s="11"/>
      <c r="G97" s="11"/>
      <c r="H97" s="16"/>
      <c r="I97" s="20"/>
      <c r="J97" s="13"/>
      <c r="K97" s="14"/>
      <c r="L97" s="13"/>
      <c r="M97" s="13"/>
      <c r="N97" s="21"/>
      <c r="O97" s="20"/>
      <c r="P97" s="13"/>
      <c r="Q97" s="14"/>
      <c r="R97" s="13"/>
      <c r="S97" s="13"/>
      <c r="T97" s="21"/>
      <c r="U97" s="28"/>
      <c r="V97" s="38"/>
    </row>
    <row r="98" spans="1:22" ht="15">
      <c r="A98" s="47" t="s">
        <v>25</v>
      </c>
      <c r="B98" s="44"/>
      <c r="C98" s="44" t="s">
        <v>193</v>
      </c>
      <c r="D98" s="44" t="s">
        <v>144</v>
      </c>
      <c r="E98" s="44" t="s">
        <v>40</v>
      </c>
      <c r="F98" s="44" t="s">
        <v>24</v>
      </c>
      <c r="G98" s="44" t="s">
        <v>26</v>
      </c>
      <c r="H98" s="48" t="s">
        <v>27</v>
      </c>
      <c r="I98" s="49">
        <v>16673.946514</v>
      </c>
      <c r="J98" s="45">
        <v>0</v>
      </c>
      <c r="K98" s="46">
        <v>16673.946514</v>
      </c>
      <c r="L98" s="45">
        <v>74502.49992</v>
      </c>
      <c r="M98" s="45">
        <v>0</v>
      </c>
      <c r="N98" s="50">
        <v>74502.49992</v>
      </c>
      <c r="O98" s="49">
        <v>20551.398964</v>
      </c>
      <c r="P98" s="45">
        <v>0</v>
      </c>
      <c r="Q98" s="46">
        <v>20551.398964</v>
      </c>
      <c r="R98" s="45">
        <v>106451.250932</v>
      </c>
      <c r="S98" s="45">
        <v>0</v>
      </c>
      <c r="T98" s="50">
        <v>106451.250932</v>
      </c>
      <c r="U98" s="27">
        <f>+((K98/Q98)-1)*100</f>
        <v>-18.867097353285565</v>
      </c>
      <c r="V98" s="37">
        <f>+((N98/T98)-1)*100</f>
        <v>-30.01256512467715</v>
      </c>
    </row>
    <row r="99" spans="1:22" ht="15">
      <c r="A99" s="47" t="s">
        <v>25</v>
      </c>
      <c r="B99" s="44"/>
      <c r="C99" s="44" t="s">
        <v>193</v>
      </c>
      <c r="D99" s="44" t="s">
        <v>28</v>
      </c>
      <c r="E99" s="44" t="s">
        <v>31</v>
      </c>
      <c r="F99" s="44" t="s">
        <v>22</v>
      </c>
      <c r="G99" s="44" t="s">
        <v>22</v>
      </c>
      <c r="H99" s="48" t="s">
        <v>29</v>
      </c>
      <c r="I99" s="49">
        <v>272.638912</v>
      </c>
      <c r="J99" s="45">
        <v>0</v>
      </c>
      <c r="K99" s="46">
        <v>272.638912</v>
      </c>
      <c r="L99" s="45">
        <v>1349.790229</v>
      </c>
      <c r="M99" s="45">
        <v>0</v>
      </c>
      <c r="N99" s="50">
        <v>1349.790229</v>
      </c>
      <c r="O99" s="49">
        <v>224.21538</v>
      </c>
      <c r="P99" s="45">
        <v>0</v>
      </c>
      <c r="Q99" s="46">
        <v>224.21538</v>
      </c>
      <c r="R99" s="45">
        <v>652.574338</v>
      </c>
      <c r="S99" s="45">
        <v>0</v>
      </c>
      <c r="T99" s="50">
        <v>652.574338</v>
      </c>
      <c r="U99" s="27">
        <f>+((K99/Q99)-1)*100</f>
        <v>21.596882426174325</v>
      </c>
      <c r="V99" s="43" t="s">
        <v>32</v>
      </c>
    </row>
    <row r="100" spans="1:22" ht="15.75">
      <c r="A100" s="18"/>
      <c r="B100" s="11"/>
      <c r="C100" s="11"/>
      <c r="D100" s="11"/>
      <c r="E100" s="11"/>
      <c r="F100" s="11"/>
      <c r="G100" s="11"/>
      <c r="H100" s="16"/>
      <c r="I100" s="20"/>
      <c r="J100" s="13"/>
      <c r="K100" s="14"/>
      <c r="L100" s="13"/>
      <c r="M100" s="13"/>
      <c r="N100" s="21"/>
      <c r="O100" s="20"/>
      <c r="P100" s="13"/>
      <c r="Q100" s="14"/>
      <c r="R100" s="13"/>
      <c r="S100" s="13"/>
      <c r="T100" s="21"/>
      <c r="U100" s="28"/>
      <c r="V100" s="38"/>
    </row>
    <row r="101" spans="1:22" ht="21" thickBot="1">
      <c r="A101" s="56" t="s">
        <v>18</v>
      </c>
      <c r="B101" s="57"/>
      <c r="C101" s="57"/>
      <c r="D101" s="57"/>
      <c r="E101" s="57"/>
      <c r="F101" s="57"/>
      <c r="G101" s="57"/>
      <c r="H101" s="58"/>
      <c r="I101" s="24">
        <f aca="true" t="shared" si="6" ref="I101:T101">SUM(I98:I99)</f>
        <v>16946.585425999998</v>
      </c>
      <c r="J101" s="25">
        <f t="shared" si="6"/>
        <v>0</v>
      </c>
      <c r="K101" s="25">
        <f t="shared" si="6"/>
        <v>16946.585425999998</v>
      </c>
      <c r="L101" s="25">
        <f t="shared" si="6"/>
        <v>75852.29014900001</v>
      </c>
      <c r="M101" s="25">
        <f t="shared" si="6"/>
        <v>0</v>
      </c>
      <c r="N101" s="26">
        <f t="shared" si="6"/>
        <v>75852.29014900001</v>
      </c>
      <c r="O101" s="24">
        <f t="shared" si="6"/>
        <v>20775.614344</v>
      </c>
      <c r="P101" s="25">
        <f t="shared" si="6"/>
        <v>0</v>
      </c>
      <c r="Q101" s="25">
        <f t="shared" si="6"/>
        <v>20775.614344</v>
      </c>
      <c r="R101" s="25">
        <f t="shared" si="6"/>
        <v>107103.82527</v>
      </c>
      <c r="S101" s="25">
        <f t="shared" si="6"/>
        <v>0</v>
      </c>
      <c r="T101" s="26">
        <f t="shared" si="6"/>
        <v>107103.82527</v>
      </c>
      <c r="U101" s="40">
        <f>+((K101/Q101)-1)*100</f>
        <v>-18.43040044255455</v>
      </c>
      <c r="V101" s="41">
        <f>+((N101/T101)-1)*100</f>
        <v>-29.178729183777918</v>
      </c>
    </row>
    <row r="102" spans="9:22" ht="1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33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34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35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36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37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39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38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1" ht="12.75">
      <c r="A110" s="7" t="s">
        <v>19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54" t="s">
        <v>230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8" t="s">
        <v>210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9:22" ht="15"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</row>
    <row r="114" spans="9:22" ht="15"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</sheetData>
  <sheetProtection/>
  <mergeCells count="5">
    <mergeCell ref="A101:H101"/>
    <mergeCell ref="I3:N3"/>
    <mergeCell ref="O3:T3"/>
    <mergeCell ref="A96:H96"/>
    <mergeCell ref="A92:H92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2011-06-28T18:59:22Z</dcterms:modified>
  <cp:category/>
  <cp:version/>
  <cp:contentType/>
  <cp:contentStatus/>
</cp:coreProperties>
</file>