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<sst xmlns="http://schemas.openxmlformats.org/spreadsheetml/2006/main" count="844" uniqueCount="244">
  <si>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</si>
  <si>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</si>
  <si>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</si>
  <si>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</si>
  <si>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</si>
  <si>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</si>
  <si>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</si>
  <si>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</si>
  <si>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</si>
  <si>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</si>
  <si>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FUNDICIÓN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</si>
  <si>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</si>
  <si>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</si>
  <si>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</si>
  <si>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</si>
  <si>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</si>
  <si>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</si>
  <si>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</si>
  <si>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</si>
  <si>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</si>
  <si>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</si>
  <si>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GRAN Y MEDIANA MINERÍA</t>
  </si>
  <si>
    <t>YAULI</t>
  </si>
  <si>
    <t>JUNIN</t>
  </si>
  <si>
    <t>LIMA</t>
  </si>
  <si>
    <t>DOE RUN PERU S.R.L.</t>
  </si>
  <si>
    <t>MOQUEGUA</t>
  </si>
  <si>
    <t>SOUTHERN PERU COPPER CORPORATION</t>
  </si>
  <si>
    <t>REFINERÍA</t>
  </si>
  <si>
    <t>ILO</t>
  </si>
  <si>
    <t>PACOCHA</t>
  </si>
  <si>
    <t>C.M.LA OROYA-REFINACION 1 Y 2</t>
  </si>
  <si>
    <t>LA OROYA</t>
  </si>
  <si>
    <t>VOTORANTIM METAIS - CAJAMARQUILLA S.A.</t>
  </si>
  <si>
    <t>LURIGANCHO</t>
  </si>
  <si>
    <t>LA FUNDICION</t>
  </si>
  <si>
    <t>REFINERIA DE ZINC CAJAMARQUILLA</t>
  </si>
  <si>
    <t>---</t>
  </si>
  <si>
    <r>
      <t>a)</t>
    </r>
    <r>
      <rPr>
        <sz val="8"/>
        <rFont val="Arial"/>
        <family val="0"/>
      </rPr>
      <t xml:space="preserve"> Cuenta con dos ubicaciones geográficas, Junin y Lima. (Referencial).</t>
    </r>
  </si>
  <si>
    <r>
      <t>b)</t>
    </r>
    <r>
      <rPr>
        <sz val="8"/>
        <rFont val="Arial"/>
        <family val="0"/>
      </rPr>
      <t xml:space="preserve"> Cuenta con dos ubicaciones geográficas, Ica y Lima. (Referencial).</t>
    </r>
  </si>
  <si>
    <r>
      <t>c)</t>
    </r>
    <r>
      <rPr>
        <sz val="8"/>
        <rFont val="Arial"/>
        <family val="0"/>
      </rPr>
      <t xml:space="preserve"> Cuenta con tres ubicaciones geográficas, Huanuco, Lima y Pasco. (Referencial).</t>
    </r>
  </si>
  <si>
    <r>
      <t>d)</t>
    </r>
    <r>
      <rPr>
        <sz val="8"/>
        <rFont val="Arial"/>
        <family val="0"/>
      </rPr>
      <t xml:space="preserve"> Cuenta con dos ubicaciones geográficas, Huancavelica y Ayacucho. (Referencial).</t>
    </r>
  </si>
  <si>
    <r>
      <t>e)</t>
    </r>
    <r>
      <rPr>
        <sz val="8"/>
        <rFont val="Arial"/>
        <family val="0"/>
      </rPr>
      <t xml:space="preserve"> Cuenta con dos ubicaciones geográficas, Lima. Y Pasco (Referencial).</t>
    </r>
  </si>
  <si>
    <r>
      <t>g)</t>
    </r>
    <r>
      <rPr>
        <sz val="8"/>
        <rFont val="Arial"/>
        <family val="0"/>
      </rPr>
      <t xml:space="preserve"> Cuenta con dos ubicaciones geográficas, Tacna y Moquegua. (Referencial).</t>
    </r>
  </si>
  <si>
    <r>
      <t>f)</t>
    </r>
    <r>
      <rPr>
        <sz val="8"/>
        <rFont val="Arial"/>
        <family val="0"/>
      </rPr>
      <t xml:space="preserve"> Cuenta con dos ubicaciones geográficas, Moquegua y Arequipa. (Referencial).</t>
    </r>
  </si>
  <si>
    <t>PRODUCCIÓN MINERA METÁLICA DE COBRE (TMF) - 2009/2008</t>
  </si>
  <si>
    <t>REF.DE COBRE - ILO</t>
  </si>
  <si>
    <t>TOTAL - SETIEMBRE</t>
  </si>
  <si>
    <t>TOTAL ACUMULADO ENERO - SETIEMBRE</t>
  </si>
  <si>
    <t>TOTAL COMPARADO ACUMULADO - ENERO - SETIEMBRE</t>
  </si>
  <si>
    <t>Var. % 2009/2008 - SETIEMBRE</t>
  </si>
  <si>
    <t>Var. % 2009/2008 - ENERO - SETIEMBRE</t>
  </si>
  <si>
    <t>Cifras Ajustadas ene-set.2009</t>
  </si>
  <si>
    <t>FLOTACIÓN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</si>
  <si>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</si>
  <si>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</si>
  <si>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</si>
  <si>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</si>
  <si>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</si>
  <si>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</si>
  <si>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CARAVELI</t>
  </si>
  <si>
    <t>AREQUIPA</t>
  </si>
  <si>
    <t>JULCANI</t>
  </si>
  <si>
    <t>HUANCAVELICA</t>
  </si>
  <si>
    <t>ANGARAES</t>
  </si>
  <si>
    <t>CCOCHACCASA</t>
  </si>
  <si>
    <t>COMPAÑIA MINERA ANTAMINA S.A.</t>
  </si>
  <si>
    <t>ANTAMINA</t>
  </si>
  <si>
    <t>ANCASH</t>
  </si>
  <si>
    <t>HUARI</t>
  </si>
  <si>
    <t>SAN MARCOS</t>
  </si>
  <si>
    <t>ANTAMINA Nº 1</t>
  </si>
  <si>
    <t>COMPAÑIA MINERA ARGENTUM S.A.</t>
  </si>
  <si>
    <t>MANUELITA</t>
  </si>
  <si>
    <t>MOROCOCHA</t>
  </si>
  <si>
    <t>COMPAÑIA MINERA ATACOCHA S.A.A.</t>
  </si>
  <si>
    <t>ATACOCHA</t>
  </si>
  <si>
    <t>PASCO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</si>
  <si>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</si>
  <si>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</si>
  <si>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</si>
  <si>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</si>
  <si>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</si>
  <si>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</si>
  <si>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</si>
  <si>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</si>
  <si>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HUACHOCOLPA</t>
  </si>
  <si>
    <t>COMPAÑIA MINERA CONDESTABLE S.A.</t>
  </si>
  <si>
    <t>CONDESTABLE</t>
  </si>
  <si>
    <t>CAÑETE</t>
  </si>
  <si>
    <t>MALA</t>
  </si>
  <si>
    <t>RAUL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</si>
  <si>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</si>
  <si>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</si>
  <si>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</si>
  <si>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</si>
  <si>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</si>
  <si>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</si>
  <si>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</si>
  <si>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</si>
  <si>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</si>
  <si>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</si>
  <si>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COMPAÑIA MINERA SAN JUAN (PERU) S.A.</t>
  </si>
  <si>
    <t>MINA CORICANCHA</t>
  </si>
  <si>
    <t>HUAROCHIRI</t>
  </si>
  <si>
    <t>SAN MATEO</t>
  </si>
  <si>
    <t>COMPAÑIA MINERA SAN NICOLAS S.A.</t>
  </si>
  <si>
    <t>COLORADA</t>
  </si>
  <si>
    <t>CAJAMARCA</t>
  </si>
  <si>
    <t>HUALGAYOC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</si>
  <si>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</si>
  <si>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</si>
  <si>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</si>
  <si>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</si>
  <si>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</si>
  <si>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</si>
  <si>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</si>
  <si>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</si>
  <si>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</si>
  <si>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</si>
  <si>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</si>
  <si>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CHURCAMPA</t>
  </si>
  <si>
    <t>SAN PEDRO DE CORIS</t>
  </si>
  <si>
    <t>EMPRESA ADMINISTRADORA CHUNGAR S.A.C.</t>
  </si>
  <si>
    <t>ACUMULACION HUARON-5</t>
  </si>
  <si>
    <t>HUAYLLAY</t>
  </si>
  <si>
    <t>ANIMON</t>
  </si>
  <si>
    <t>BELLAVISTA</t>
  </si>
  <si>
    <t>C.M.H. Nº 8-A</t>
  </si>
  <si>
    <t>DEMASIA ESPERANZA 3</t>
  </si>
  <si>
    <t>PRECAUCION</t>
  </si>
  <si>
    <t>RESTAURADORA</t>
  </si>
  <si>
    <t>EMPRESA MINERA LOS QUENUALES S.A.</t>
  </si>
  <si>
    <t>OYON</t>
  </si>
  <si>
    <t>CASAPALCA-6</t>
  </si>
  <si>
    <t>CHICLA</t>
  </si>
  <si>
    <t>GOLD FIELDS LA CIMA S.A.</t>
  </si>
  <si>
    <t>CAROLINA Nº1</t>
  </si>
  <si>
    <t>MINAS ARIRAHUA S.A.</t>
  </si>
  <si>
    <t>BARRENO</t>
  </si>
  <si>
    <t>CONDESUYOS</t>
  </si>
  <si>
    <t>YANAQUIHUA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</si>
  <si>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</si>
  <si>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</si>
  <si>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</si>
  <si>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</si>
  <si>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</si>
  <si>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</si>
  <si>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</si>
  <si>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</si>
  <si>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MINSUR S. A.</t>
  </si>
  <si>
    <t>ACUMULACION QUENAMARI - SAN RAFAEL</t>
  </si>
  <si>
    <t>PUNO</t>
  </si>
  <si>
    <t>MELGAR</t>
  </si>
  <si>
    <t>ANTAUTA</t>
  </si>
  <si>
    <t>PAN AMERICAN SILVER S.A. MINA QUIRUVILCA</t>
  </si>
  <si>
    <t>ACUMULACION HUARON - 4</t>
  </si>
  <si>
    <t>ACUMULACION HUARON-1</t>
  </si>
  <si>
    <t>ACUMULACION HUARON-3</t>
  </si>
  <si>
    <t>ACUMULACION QUIRUVILCA 1</t>
  </si>
  <si>
    <t>LA LIBERTAD</t>
  </si>
  <si>
    <t>SANTIAGO DE CHUCO</t>
  </si>
  <si>
    <t>QUIRUVILCA</t>
  </si>
  <si>
    <t>ACUMULACION QUIRUVILCA 4</t>
  </si>
  <si>
    <t>HUARON</t>
  </si>
  <si>
    <t>PERUBAR S A</t>
  </si>
  <si>
    <t>CASAPALCA-7</t>
  </si>
  <si>
    <t>SOCIEDAD MINERA AUSTRIA DUVAZ S.A.C.</t>
  </si>
  <si>
    <t>AUSTRIA DUVAZ</t>
  </si>
  <si>
    <t>SOCIEDAD MINERA CERRO VERDE S.A.A.</t>
  </si>
  <si>
    <t>CERRO VERDE 1,2,3</t>
  </si>
  <si>
    <t>YARABAMBA</t>
  </si>
  <si>
    <t>SOCIEDAD MINERA CORONA S.A.</t>
  </si>
  <si>
    <t>ACUMULACION YAURICOCHA</t>
  </si>
  <si>
    <t>YAURICOCHA</t>
  </si>
  <si>
    <t>ALIS</t>
  </si>
  <si>
    <t>SOCIEDAD MINERA EL BROCAL S.A.A.</t>
  </si>
  <si>
    <t>COLQUIJIRCA N°1</t>
  </si>
  <si>
    <t>TINYAHUARCO</t>
  </si>
  <si>
    <t>COLQUIJIRCA Nº 2</t>
  </si>
  <si>
    <t>COCOTEA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</si>
  <si>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</si>
  <si>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</si>
  <si>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</si>
  <si>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</si>
  <si>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</si>
  <si>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</si>
  <si>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</si>
  <si>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</si>
  <si>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VOLCAN COMPAÑIA MINERA S.A.A.</t>
  </si>
  <si>
    <t>ANDAYCHAGUA</t>
  </si>
  <si>
    <t>HUAY-HUAY</t>
  </si>
  <si>
    <t>CARAHUACRA</t>
  </si>
  <si>
    <t>CATON</t>
  </si>
  <si>
    <t>COLOMBIA Y SOCAVON SANTA ROSA</t>
  </si>
  <si>
    <t>GRAN BRETAÑA</t>
  </si>
  <si>
    <t>TICLIO</t>
  </si>
  <si>
    <t>XSTRATA TINTAYA S.A.</t>
  </si>
  <si>
    <t>TINTAYA</t>
  </si>
  <si>
    <t>CUSCO</t>
  </si>
  <si>
    <t>ESPINAR</t>
  </si>
  <si>
    <t>PEQUEÑO PRODUCTOR MINERO</t>
  </si>
  <si>
    <t>AMAPOLA 5 S.A.C.</t>
  </si>
  <si>
    <t>AMAPOLA 5</t>
  </si>
  <si>
    <t>AIJA</t>
  </si>
  <si>
    <t>LA MERCED</t>
  </si>
  <si>
    <t>MINERA ENPROYEC SAC</t>
  </si>
  <si>
    <t>SAMSARA</t>
  </si>
  <si>
    <t>PISCO</t>
  </si>
  <si>
    <t>HUMAY</t>
  </si>
  <si>
    <t>MINERA HUINAC S.A.C.</t>
  </si>
  <si>
    <t>ADMIRADA-ATILA</t>
  </si>
  <si>
    <t>MINERA SHUNTUR S.A.C.</t>
  </si>
  <si>
    <t>SHUNTUR</t>
  </si>
  <si>
    <t>HUARAZ</t>
  </si>
  <si>
    <t>PIRA</t>
  </si>
  <si>
    <t>MINERA YANAQUIHUA S.A.C.</t>
  </si>
  <si>
    <t>ALPACAY</t>
  </si>
  <si>
    <t>SOCIEDAD MINERA DE RECURSOS LINCEARES MAGISTRAL DE HUARAZ S.A.C.</t>
  </si>
  <si>
    <t>AQUIA</t>
  </si>
  <si>
    <t>PRODUCTOR MINERO ARTESANAL</t>
  </si>
  <si>
    <t>QUISPE CONDORI OSCAR</t>
  </si>
  <si>
    <t>RAQUEL</t>
  </si>
  <si>
    <t>YAUCA DEL ROSARIO</t>
  </si>
  <si>
    <t>GRAVIMETRÍA</t>
  </si>
  <si>
    <t>MINEROS DEL NORTE DEL PERU S.A.</t>
  </si>
  <si>
    <t>VIRGEN DE LAS MERCEDES 2</t>
  </si>
  <si>
    <t>OTUZCO</t>
  </si>
  <si>
    <t>SALPO</t>
  </si>
  <si>
    <t>LIXIViACIÓN</t>
  </si>
  <si>
    <t>MINERA PAMPA DE COBRE S.A.</t>
  </si>
  <si>
    <t>GENERAL SANCHEZ CERRO</t>
  </si>
  <si>
    <t>LA CAPILLA</t>
  </si>
  <si>
    <t>PLTA. INDUSTRIAL DE OXIDOS</t>
  </si>
  <si>
    <t>AMERICAN SILVER COMPANIA MINERA S.A.C.</t>
  </si>
  <si>
    <t>HELEN II</t>
  </si>
  <si>
    <t>BELLA UNION</t>
  </si>
  <si>
    <t>CERRO LINDO  b)</t>
  </si>
  <si>
    <t>ANTICONA  a)</t>
  </si>
  <si>
    <t>ACUMULACION RAURA  c)</t>
  </si>
  <si>
    <t>COBRIZA 1126  d)</t>
  </si>
  <si>
    <t>ACUMULACION ISCAYCRUZ  e)</t>
  </si>
  <si>
    <t>MINAS DE COBRE DE CHAPI  f)</t>
  </si>
  <si>
    <t>TOQUEPALA 1  g)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</si>
</sst>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wrapText="1"/>
    </xf>
    <xf numFmtId="3" fontId="3" fillId="3" borderId="5" xfId="0" applyNumberFormat="1" applyFont="1" applyFill="1" applyBorder="1" applyAlignment="1">
      <alignment wrapText="1"/>
    </xf>
    <xf numFmtId="3" fontId="3" fillId="3" borderId="6" xfId="0" applyNumberFormat="1" applyFont="1" applyFill="1" applyBorder="1" applyAlignment="1">
      <alignment wrapText="1"/>
    </xf>
    <xf numFmtId="3" fontId="3" fillId="3" borderId="7" xfId="0" applyNumberFormat="1" applyFont="1" applyFill="1" applyBorder="1" applyAlignment="1">
      <alignment wrapText="1"/>
    </xf>
    <xf numFmtId="3" fontId="3" fillId="3" borderId="8" xfId="0" applyNumberFormat="1" applyFont="1" applyFill="1" applyBorder="1" applyAlignment="1">
      <alignment wrapText="1"/>
    </xf>
    <xf numFmtId="4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4" fontId="3" fillId="3" borderId="3" xfId="0" applyNumberFormat="1" applyFont="1" applyFill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4" fontId="2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4" fontId="3" fillId="3" borderId="5" xfId="0" applyNumberFormat="1" applyFont="1" applyFill="1" applyBorder="1" applyAlignment="1">
      <alignment/>
    </xf>
    <xf numFmtId="4" fontId="3" fillId="3" borderId="14" xfId="0" applyNumberFormat="1" applyFont="1" applyFill="1" applyBorder="1" applyAlignment="1">
      <alignment/>
    </xf>
    <xf numFmtId="4" fontId="3" fillId="3" borderId="8" xfId="0" applyNumberFormat="1" applyFont="1" applyFill="1" applyBorder="1" applyAlignment="1">
      <alignment/>
    </xf>
    <xf numFmtId="4" fontId="2" fillId="0" borderId="3" xfId="0" applyNumberFormat="1" applyFont="1" applyBorder="1" applyAlignment="1" quotePrefix="1">
      <alignment horizontal="right"/>
    </xf>
    <xf numFmtId="4" fontId="2" fillId="0" borderId="5" xfId="0" applyNumberFormat="1" applyFont="1" applyBorder="1" applyAlignment="1" quotePrefix="1">
      <alignment horizontal="right"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1"/>
  <sheetViews>
    <sheetView showGridLines="0" tabSelected="1" zoomScale="75" zoomScaleNormal="75" workbookViewId="0" topLeftCell="A1">
      <selection activeCell="A5" sqref="A5"/>
    </sheetView>
  </sheetViews>
  <sheetFormatPr defaultColWidth="11.421875" defaultRowHeight="12.75"/>
  <cols>
    <col min="1" max="1" width="18.7109375" style="1" customWidth="1"/>
    <col min="2" max="2" width="12.00390625" style="1" bestFit="1" customWidth="1"/>
    <col min="3" max="3" width="32.7109375" style="1" bestFit="1" customWidth="1"/>
    <col min="4" max="4" width="49.7109375" style="1" customWidth="1"/>
    <col min="5" max="5" width="40.28125" style="1" customWidth="1"/>
    <col min="6" max="6" width="16.57421875" style="1" customWidth="1"/>
    <col min="7" max="7" width="26.710937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4.28125" style="1" bestFit="1" customWidth="1"/>
    <col min="22" max="22" width="14.140625" style="1" customWidth="1"/>
    <col min="23" max="16384" width="11.421875" style="1" customWidth="1"/>
  </cols>
  <sheetData>
    <row r="1" ht="18">
      <c r="A1" s="51" t="s">
        <v>45</v>
      </c>
    </row>
    <row r="2" ht="13.5" thickBot="1"/>
    <row r="3" spans="9:22" ht="13.5" thickBot="1">
      <c r="I3" s="56">
        <v>2009</v>
      </c>
      <c r="J3" s="57"/>
      <c r="K3" s="57"/>
      <c r="L3" s="57"/>
      <c r="M3" s="57"/>
      <c r="N3" s="58"/>
      <c r="O3" s="56">
        <v>2008</v>
      </c>
      <c r="P3" s="57"/>
      <c r="Q3" s="57"/>
      <c r="R3" s="57"/>
      <c r="S3" s="57"/>
      <c r="T3" s="58"/>
      <c r="U3" s="5"/>
      <c r="V3" s="5"/>
    </row>
    <row r="4" spans="1:22" ht="73.5" customHeight="1">
      <c r="A4" s="30" t="s">
        <v>0</v>
      </c>
      <c r="B4" s="31" t="s">
        <v>1</v>
      </c>
      <c r="C4" s="31" t="s">
        <v>11</v>
      </c>
      <c r="D4" s="31" t="s">
        <v>2</v>
      </c>
      <c r="E4" s="31" t="s">
        <v>3</v>
      </c>
      <c r="F4" s="32" t="s">
        <v>4</v>
      </c>
      <c r="G4" s="32" t="s">
        <v>5</v>
      </c>
      <c r="H4" s="33" t="s">
        <v>6</v>
      </c>
      <c r="I4" s="30" t="s">
        <v>12</v>
      </c>
      <c r="J4" s="31" t="s">
        <v>7</v>
      </c>
      <c r="K4" s="31" t="s">
        <v>47</v>
      </c>
      <c r="L4" s="31" t="s">
        <v>13</v>
      </c>
      <c r="M4" s="31" t="s">
        <v>8</v>
      </c>
      <c r="N4" s="34" t="s">
        <v>48</v>
      </c>
      <c r="O4" s="30" t="s">
        <v>14</v>
      </c>
      <c r="P4" s="31" t="s">
        <v>15</v>
      </c>
      <c r="Q4" s="31" t="s">
        <v>47</v>
      </c>
      <c r="R4" s="31" t="s">
        <v>16</v>
      </c>
      <c r="S4" s="31" t="s">
        <v>17</v>
      </c>
      <c r="T4" s="34" t="s">
        <v>49</v>
      </c>
      <c r="U4" s="35" t="s">
        <v>50</v>
      </c>
      <c r="V4" s="34" t="s">
        <v>51</v>
      </c>
    </row>
    <row r="5" spans="1:22" ht="12.75">
      <c r="A5" s="18"/>
      <c r="B5" s="11"/>
      <c r="C5" s="11"/>
      <c r="D5" s="11"/>
      <c r="E5" s="11"/>
      <c r="F5" s="11"/>
      <c r="G5" s="11"/>
      <c r="H5" s="16"/>
      <c r="I5" s="18"/>
      <c r="J5" s="11"/>
      <c r="K5" s="12"/>
      <c r="L5" s="11"/>
      <c r="M5" s="11"/>
      <c r="N5" s="19"/>
      <c r="O5" s="18"/>
      <c r="P5" s="11"/>
      <c r="Q5" s="12"/>
      <c r="R5" s="11"/>
      <c r="S5" s="11"/>
      <c r="T5" s="19"/>
      <c r="U5" s="17"/>
      <c r="V5" s="36"/>
    </row>
    <row r="6" spans="1:22" ht="15">
      <c r="A6" s="47" t="s">
        <v>9</v>
      </c>
      <c r="B6" s="44" t="s">
        <v>53</v>
      </c>
      <c r="C6" s="44" t="s">
        <v>201</v>
      </c>
      <c r="D6" s="44" t="s">
        <v>202</v>
      </c>
      <c r="E6" s="44" t="s">
        <v>203</v>
      </c>
      <c r="F6" s="44" t="s">
        <v>68</v>
      </c>
      <c r="G6" s="44" t="s">
        <v>204</v>
      </c>
      <c r="H6" s="48" t="s">
        <v>205</v>
      </c>
      <c r="I6" s="49">
        <v>8.712322</v>
      </c>
      <c r="J6" s="45">
        <v>3.704098</v>
      </c>
      <c r="K6" s="46">
        <v>12.41642</v>
      </c>
      <c r="L6" s="45">
        <v>8.712322</v>
      </c>
      <c r="M6" s="45">
        <v>3.704098</v>
      </c>
      <c r="N6" s="50">
        <v>12.41642</v>
      </c>
      <c r="O6" s="49">
        <v>0</v>
      </c>
      <c r="P6" s="45">
        <v>0</v>
      </c>
      <c r="Q6" s="46">
        <v>0</v>
      </c>
      <c r="R6" s="45">
        <v>0</v>
      </c>
      <c r="S6" s="45">
        <v>0</v>
      </c>
      <c r="T6" s="50">
        <v>0</v>
      </c>
      <c r="U6" s="42" t="s">
        <v>37</v>
      </c>
      <c r="V6" s="43" t="s">
        <v>37</v>
      </c>
    </row>
    <row r="7" spans="1:22" ht="15">
      <c r="A7" s="47" t="s">
        <v>9</v>
      </c>
      <c r="B7" s="44" t="s">
        <v>229</v>
      </c>
      <c r="C7" s="44" t="s">
        <v>201</v>
      </c>
      <c r="D7" s="44" t="s">
        <v>234</v>
      </c>
      <c r="E7" s="44" t="s">
        <v>235</v>
      </c>
      <c r="F7" s="44" t="s">
        <v>61</v>
      </c>
      <c r="G7" s="44" t="s">
        <v>60</v>
      </c>
      <c r="H7" s="48" t="s">
        <v>236</v>
      </c>
      <c r="I7" s="49">
        <v>0</v>
      </c>
      <c r="J7" s="45">
        <v>0</v>
      </c>
      <c r="K7" s="46">
        <v>0</v>
      </c>
      <c r="L7" s="45">
        <v>0</v>
      </c>
      <c r="M7" s="45">
        <v>0</v>
      </c>
      <c r="N7" s="50">
        <v>0</v>
      </c>
      <c r="O7" s="49">
        <v>6</v>
      </c>
      <c r="P7" s="45">
        <v>0</v>
      </c>
      <c r="Q7" s="46">
        <v>6</v>
      </c>
      <c r="R7" s="45">
        <v>83.34</v>
      </c>
      <c r="S7" s="45">
        <v>0</v>
      </c>
      <c r="T7" s="50">
        <v>83.34</v>
      </c>
      <c r="U7" s="42" t="s">
        <v>37</v>
      </c>
      <c r="V7" s="43" t="s">
        <v>37</v>
      </c>
    </row>
    <row r="8" spans="1:22" ht="15">
      <c r="A8" s="47" t="s">
        <v>9</v>
      </c>
      <c r="B8" s="44" t="s">
        <v>53</v>
      </c>
      <c r="C8" s="44" t="s">
        <v>21</v>
      </c>
      <c r="D8" s="44" t="s">
        <v>54</v>
      </c>
      <c r="E8" s="44" t="s">
        <v>55</v>
      </c>
      <c r="F8" s="44" t="s">
        <v>56</v>
      </c>
      <c r="G8" s="44" t="s">
        <v>57</v>
      </c>
      <c r="H8" s="48" t="s">
        <v>58</v>
      </c>
      <c r="I8" s="49">
        <v>24.763059</v>
      </c>
      <c r="J8" s="45">
        <v>41.533797</v>
      </c>
      <c r="K8" s="46">
        <v>66.296857</v>
      </c>
      <c r="L8" s="45">
        <v>206.490329</v>
      </c>
      <c r="M8" s="45">
        <v>413.243571</v>
      </c>
      <c r="N8" s="50">
        <v>619.733899</v>
      </c>
      <c r="O8" s="49">
        <v>0</v>
      </c>
      <c r="P8" s="45">
        <v>30.918013</v>
      </c>
      <c r="Q8" s="46">
        <v>30.918013</v>
      </c>
      <c r="R8" s="45">
        <v>11.356289</v>
      </c>
      <c r="S8" s="45">
        <v>273.561712</v>
      </c>
      <c r="T8" s="50">
        <v>284.918001</v>
      </c>
      <c r="U8" s="42" t="s">
        <v>37</v>
      </c>
      <c r="V8" s="43" t="s">
        <v>37</v>
      </c>
    </row>
    <row r="9" spans="1:22" ht="15">
      <c r="A9" s="47" t="s">
        <v>9</v>
      </c>
      <c r="B9" s="44" t="s">
        <v>53</v>
      </c>
      <c r="C9" s="44" t="s">
        <v>21</v>
      </c>
      <c r="D9" s="44" t="s">
        <v>59</v>
      </c>
      <c r="E9" s="44" t="s">
        <v>60</v>
      </c>
      <c r="F9" s="44" t="s">
        <v>61</v>
      </c>
      <c r="G9" s="44" t="s">
        <v>60</v>
      </c>
      <c r="H9" s="48" t="s">
        <v>60</v>
      </c>
      <c r="I9" s="49">
        <v>0</v>
      </c>
      <c r="J9" s="45">
        <v>0</v>
      </c>
      <c r="K9" s="46">
        <v>0</v>
      </c>
      <c r="L9" s="45">
        <v>5.946213</v>
      </c>
      <c r="M9" s="45">
        <v>0</v>
      </c>
      <c r="N9" s="50">
        <v>5.946213</v>
      </c>
      <c r="O9" s="49">
        <v>5.362776</v>
      </c>
      <c r="P9" s="45">
        <v>0</v>
      </c>
      <c r="Q9" s="46">
        <v>5.362776</v>
      </c>
      <c r="R9" s="45">
        <v>52.22085</v>
      </c>
      <c r="S9" s="45">
        <v>0</v>
      </c>
      <c r="T9" s="50">
        <v>52.22085</v>
      </c>
      <c r="U9" s="42" t="s">
        <v>37</v>
      </c>
      <c r="V9" s="37">
        <f aca="true" t="shared" si="0" ref="V9:V15">+((N9/T9)-1)*100</f>
        <v>-88.61333547807054</v>
      </c>
    </row>
    <row r="10" spans="1:22" ht="15">
      <c r="A10" s="47" t="s">
        <v>9</v>
      </c>
      <c r="B10" s="44" t="s">
        <v>53</v>
      </c>
      <c r="C10" s="44" t="s">
        <v>21</v>
      </c>
      <c r="D10" s="44" t="s">
        <v>59</v>
      </c>
      <c r="E10" s="44" t="s">
        <v>62</v>
      </c>
      <c r="F10" s="44" t="s">
        <v>63</v>
      </c>
      <c r="G10" s="44" t="s">
        <v>64</v>
      </c>
      <c r="H10" s="48" t="s">
        <v>65</v>
      </c>
      <c r="I10" s="49">
        <v>0</v>
      </c>
      <c r="J10" s="45">
        <v>17.11682</v>
      </c>
      <c r="K10" s="46">
        <v>17.11682</v>
      </c>
      <c r="L10" s="45">
        <v>0</v>
      </c>
      <c r="M10" s="45">
        <v>110.212481</v>
      </c>
      <c r="N10" s="50">
        <v>110.212481</v>
      </c>
      <c r="O10" s="49">
        <v>0</v>
      </c>
      <c r="P10" s="45">
        <v>6.65399</v>
      </c>
      <c r="Q10" s="46">
        <v>6.65399</v>
      </c>
      <c r="R10" s="45">
        <v>0</v>
      </c>
      <c r="S10" s="45">
        <v>65.688649</v>
      </c>
      <c r="T10" s="50">
        <v>65.688649</v>
      </c>
      <c r="U10" s="42" t="s">
        <v>37</v>
      </c>
      <c r="V10" s="37">
        <f t="shared" si="0"/>
        <v>67.7801000291542</v>
      </c>
    </row>
    <row r="11" spans="1:22" ht="15">
      <c r="A11" s="47" t="s">
        <v>9</v>
      </c>
      <c r="B11" s="44" t="s">
        <v>229</v>
      </c>
      <c r="C11" s="44" t="s">
        <v>21</v>
      </c>
      <c r="D11" s="44" t="s">
        <v>59</v>
      </c>
      <c r="E11" s="44" t="s">
        <v>60</v>
      </c>
      <c r="F11" s="44" t="s">
        <v>61</v>
      </c>
      <c r="G11" s="44" t="s">
        <v>60</v>
      </c>
      <c r="H11" s="48" t="s">
        <v>60</v>
      </c>
      <c r="I11" s="49">
        <v>0</v>
      </c>
      <c r="J11" s="45">
        <v>0</v>
      </c>
      <c r="K11" s="46">
        <v>0</v>
      </c>
      <c r="L11" s="45">
        <v>0</v>
      </c>
      <c r="M11" s="45">
        <v>1.531704</v>
      </c>
      <c r="N11" s="50">
        <v>1.531704</v>
      </c>
      <c r="O11" s="49">
        <v>0</v>
      </c>
      <c r="P11" s="45">
        <v>0</v>
      </c>
      <c r="Q11" s="46">
        <v>0</v>
      </c>
      <c r="R11" s="45">
        <v>0</v>
      </c>
      <c r="S11" s="45">
        <v>0</v>
      </c>
      <c r="T11" s="50">
        <v>0</v>
      </c>
      <c r="U11" s="42" t="s">
        <v>37</v>
      </c>
      <c r="V11" s="43" t="s">
        <v>37</v>
      </c>
    </row>
    <row r="12" spans="1:22" ht="15">
      <c r="A12" s="47" t="s">
        <v>9</v>
      </c>
      <c r="B12" s="44" t="s">
        <v>53</v>
      </c>
      <c r="C12" s="44" t="s">
        <v>21</v>
      </c>
      <c r="D12" s="44" t="s">
        <v>66</v>
      </c>
      <c r="E12" s="44" t="s">
        <v>67</v>
      </c>
      <c r="F12" s="44" t="s">
        <v>68</v>
      </c>
      <c r="G12" s="44" t="s">
        <v>69</v>
      </c>
      <c r="H12" s="48" t="s">
        <v>70</v>
      </c>
      <c r="I12" s="49">
        <v>25335.8721</v>
      </c>
      <c r="J12" s="45">
        <v>1271.5728</v>
      </c>
      <c r="K12" s="46">
        <v>26607.4449</v>
      </c>
      <c r="L12" s="45">
        <v>233550.5298</v>
      </c>
      <c r="M12" s="45">
        <v>19205.9542</v>
      </c>
      <c r="N12" s="50">
        <v>252756.484</v>
      </c>
      <c r="O12" s="49">
        <v>20748.8512</v>
      </c>
      <c r="P12" s="45">
        <v>879.8542</v>
      </c>
      <c r="Q12" s="46">
        <v>21628.7054</v>
      </c>
      <c r="R12" s="45">
        <v>179029.0792</v>
      </c>
      <c r="S12" s="45">
        <v>7417.9397</v>
      </c>
      <c r="T12" s="50">
        <v>186447.0189</v>
      </c>
      <c r="U12" s="27">
        <f>+((K12/Q12)-1)*100</f>
        <v>23.01912855126318</v>
      </c>
      <c r="V12" s="37">
        <f t="shared" si="0"/>
        <v>35.56477625183418</v>
      </c>
    </row>
    <row r="13" spans="1:22" ht="15">
      <c r="A13" s="47" t="s">
        <v>9</v>
      </c>
      <c r="B13" s="44" t="s">
        <v>53</v>
      </c>
      <c r="C13" s="44" t="s">
        <v>21</v>
      </c>
      <c r="D13" s="44" t="s">
        <v>66</v>
      </c>
      <c r="E13" s="44" t="s">
        <v>71</v>
      </c>
      <c r="F13" s="44" t="s">
        <v>68</v>
      </c>
      <c r="G13" s="44" t="s">
        <v>69</v>
      </c>
      <c r="H13" s="48" t="s">
        <v>70</v>
      </c>
      <c r="I13" s="49">
        <v>0</v>
      </c>
      <c r="J13" s="45">
        <v>0</v>
      </c>
      <c r="K13" s="46">
        <v>0</v>
      </c>
      <c r="L13" s="45">
        <v>0</v>
      </c>
      <c r="M13" s="45">
        <v>0</v>
      </c>
      <c r="N13" s="50">
        <v>0</v>
      </c>
      <c r="O13" s="49">
        <v>8892.3648</v>
      </c>
      <c r="P13" s="45">
        <v>377.0641</v>
      </c>
      <c r="Q13" s="46">
        <v>9269.4289</v>
      </c>
      <c r="R13" s="45">
        <v>76726.751</v>
      </c>
      <c r="S13" s="45">
        <v>3179.1003</v>
      </c>
      <c r="T13" s="50">
        <v>79905.8513</v>
      </c>
      <c r="U13" s="42" t="s">
        <v>37</v>
      </c>
      <c r="V13" s="43" t="s">
        <v>37</v>
      </c>
    </row>
    <row r="14" spans="1:22" ht="15">
      <c r="A14" s="47" t="s">
        <v>9</v>
      </c>
      <c r="B14" s="44" t="s">
        <v>53</v>
      </c>
      <c r="C14" s="44" t="s">
        <v>21</v>
      </c>
      <c r="D14" s="44" t="s">
        <v>72</v>
      </c>
      <c r="E14" s="44" t="s">
        <v>238</v>
      </c>
      <c r="F14" s="44" t="s">
        <v>23</v>
      </c>
      <c r="G14" s="44" t="s">
        <v>22</v>
      </c>
      <c r="H14" s="48" t="s">
        <v>22</v>
      </c>
      <c r="I14" s="49">
        <v>67.436232</v>
      </c>
      <c r="J14" s="45">
        <v>22.550015</v>
      </c>
      <c r="K14" s="46">
        <v>89.986247</v>
      </c>
      <c r="L14" s="45">
        <v>411.900105</v>
      </c>
      <c r="M14" s="45">
        <v>291.745126</v>
      </c>
      <c r="N14" s="50">
        <v>703.645231</v>
      </c>
      <c r="O14" s="49">
        <v>134.070279</v>
      </c>
      <c r="P14" s="45">
        <v>28.487718</v>
      </c>
      <c r="Q14" s="46">
        <v>162.557997</v>
      </c>
      <c r="R14" s="45">
        <v>889.928737</v>
      </c>
      <c r="S14" s="45">
        <v>309.093643</v>
      </c>
      <c r="T14" s="50">
        <v>1199.02238</v>
      </c>
      <c r="U14" s="27">
        <f>+((K14/Q14)-1)*100</f>
        <v>-44.643604952883365</v>
      </c>
      <c r="V14" s="37">
        <f t="shared" si="0"/>
        <v>-41.31508779677658</v>
      </c>
    </row>
    <row r="15" spans="1:22" ht="15">
      <c r="A15" s="47" t="s">
        <v>9</v>
      </c>
      <c r="B15" s="44" t="s">
        <v>53</v>
      </c>
      <c r="C15" s="44" t="s">
        <v>21</v>
      </c>
      <c r="D15" s="44" t="s">
        <v>72</v>
      </c>
      <c r="E15" s="44" t="s">
        <v>73</v>
      </c>
      <c r="F15" s="44" t="s">
        <v>23</v>
      </c>
      <c r="G15" s="44" t="s">
        <v>22</v>
      </c>
      <c r="H15" s="48" t="s">
        <v>22</v>
      </c>
      <c r="I15" s="49">
        <v>17.514504</v>
      </c>
      <c r="J15" s="45">
        <v>11.468199</v>
      </c>
      <c r="K15" s="46">
        <v>28.982703</v>
      </c>
      <c r="L15" s="45">
        <v>305.756291</v>
      </c>
      <c r="M15" s="45">
        <v>66.03283</v>
      </c>
      <c r="N15" s="50">
        <v>371.789121</v>
      </c>
      <c r="O15" s="49">
        <v>22.205376</v>
      </c>
      <c r="P15" s="45">
        <v>11.403134</v>
      </c>
      <c r="Q15" s="46">
        <v>33.60851</v>
      </c>
      <c r="R15" s="45">
        <v>291.895028</v>
      </c>
      <c r="S15" s="45">
        <v>75.894136</v>
      </c>
      <c r="T15" s="50">
        <v>367.789164</v>
      </c>
      <c r="U15" s="27">
        <f>+((K15/Q15)-1)*100</f>
        <v>-13.763796728864207</v>
      </c>
      <c r="V15" s="37">
        <f t="shared" si="0"/>
        <v>1.0875679306310282</v>
      </c>
    </row>
    <row r="16" spans="1:22" ht="15">
      <c r="A16" s="47" t="s">
        <v>9</v>
      </c>
      <c r="B16" s="44" t="s">
        <v>53</v>
      </c>
      <c r="C16" s="44" t="s">
        <v>21</v>
      </c>
      <c r="D16" s="44" t="s">
        <v>72</v>
      </c>
      <c r="E16" s="44" t="s">
        <v>74</v>
      </c>
      <c r="F16" s="44" t="s">
        <v>23</v>
      </c>
      <c r="G16" s="44" t="s">
        <v>22</v>
      </c>
      <c r="H16" s="48" t="s">
        <v>74</v>
      </c>
      <c r="I16" s="49">
        <v>104.086258</v>
      </c>
      <c r="J16" s="45">
        <v>18.984578</v>
      </c>
      <c r="K16" s="46">
        <v>123.070836</v>
      </c>
      <c r="L16" s="45">
        <v>975.636449</v>
      </c>
      <c r="M16" s="45">
        <v>166.737525</v>
      </c>
      <c r="N16" s="50">
        <v>1142.373974</v>
      </c>
      <c r="O16" s="49">
        <v>39.33759</v>
      </c>
      <c r="P16" s="45">
        <v>11.1666</v>
      </c>
      <c r="Q16" s="46">
        <v>50.50419</v>
      </c>
      <c r="R16" s="45">
        <v>419.098365</v>
      </c>
      <c r="S16" s="45">
        <v>120.499688</v>
      </c>
      <c r="T16" s="50">
        <v>539.598053</v>
      </c>
      <c r="U16" s="42" t="s">
        <v>37</v>
      </c>
      <c r="V16" s="43" t="s">
        <v>37</v>
      </c>
    </row>
    <row r="17" spans="1:22" ht="15">
      <c r="A17" s="47" t="s">
        <v>9</v>
      </c>
      <c r="B17" s="44" t="s">
        <v>53</v>
      </c>
      <c r="C17" s="44" t="s">
        <v>21</v>
      </c>
      <c r="D17" s="44" t="s">
        <v>75</v>
      </c>
      <c r="E17" s="44" t="s">
        <v>76</v>
      </c>
      <c r="F17" s="44" t="s">
        <v>77</v>
      </c>
      <c r="G17" s="44" t="s">
        <v>77</v>
      </c>
      <c r="H17" s="48" t="s">
        <v>78</v>
      </c>
      <c r="I17" s="49">
        <v>131.974964</v>
      </c>
      <c r="J17" s="45">
        <v>107.217383</v>
      </c>
      <c r="K17" s="46">
        <v>239.192347</v>
      </c>
      <c r="L17" s="45">
        <v>1222.9977</v>
      </c>
      <c r="M17" s="45">
        <v>898.834906</v>
      </c>
      <c r="N17" s="50">
        <v>2121.832606</v>
      </c>
      <c r="O17" s="49">
        <v>107.67678</v>
      </c>
      <c r="P17" s="45">
        <v>106.828284</v>
      </c>
      <c r="Q17" s="46">
        <v>214.505064</v>
      </c>
      <c r="R17" s="45">
        <v>961.424796</v>
      </c>
      <c r="S17" s="45">
        <v>1084.07377</v>
      </c>
      <c r="T17" s="50">
        <v>2045.498566</v>
      </c>
      <c r="U17" s="27">
        <f aca="true" t="shared" si="1" ref="U17:U22">+((K17/Q17)-1)*100</f>
        <v>11.508951135997435</v>
      </c>
      <c r="V17" s="37">
        <f aca="true" t="shared" si="2" ref="V17:V79">+((N17/T17)-1)*100</f>
        <v>3.7318060872207015</v>
      </c>
    </row>
    <row r="18" spans="1:22" ht="15">
      <c r="A18" s="47" t="s">
        <v>9</v>
      </c>
      <c r="B18" s="44" t="s">
        <v>53</v>
      </c>
      <c r="C18" s="44" t="s">
        <v>21</v>
      </c>
      <c r="D18" s="44" t="s">
        <v>79</v>
      </c>
      <c r="E18" s="44" t="s">
        <v>80</v>
      </c>
      <c r="F18" s="44" t="s">
        <v>23</v>
      </c>
      <c r="G18" s="44" t="s">
        <v>22</v>
      </c>
      <c r="H18" s="48" t="s">
        <v>22</v>
      </c>
      <c r="I18" s="49">
        <v>233.702777</v>
      </c>
      <c r="J18" s="45">
        <v>0</v>
      </c>
      <c r="K18" s="46">
        <v>233.702777</v>
      </c>
      <c r="L18" s="45">
        <v>2251.958117</v>
      </c>
      <c r="M18" s="45">
        <v>0</v>
      </c>
      <c r="N18" s="50">
        <v>2251.958117</v>
      </c>
      <c r="O18" s="49">
        <v>241.5504</v>
      </c>
      <c r="P18" s="45">
        <v>0</v>
      </c>
      <c r="Q18" s="46">
        <v>241.5504</v>
      </c>
      <c r="R18" s="45">
        <v>1831.248242</v>
      </c>
      <c r="S18" s="45">
        <v>86.821678</v>
      </c>
      <c r="T18" s="50">
        <v>1918.06992</v>
      </c>
      <c r="U18" s="27">
        <f t="shared" si="1"/>
        <v>-3.2488553113553142</v>
      </c>
      <c r="V18" s="37">
        <f t="shared" si="2"/>
        <v>17.407509158998757</v>
      </c>
    </row>
    <row r="19" spans="1:22" ht="15">
      <c r="A19" s="47" t="s">
        <v>9</v>
      </c>
      <c r="B19" s="44" t="s">
        <v>53</v>
      </c>
      <c r="C19" s="44" t="s">
        <v>21</v>
      </c>
      <c r="D19" s="44" t="s">
        <v>81</v>
      </c>
      <c r="E19" s="44" t="s">
        <v>82</v>
      </c>
      <c r="F19" s="44" t="s">
        <v>68</v>
      </c>
      <c r="G19" s="44" t="s">
        <v>83</v>
      </c>
      <c r="H19" s="48" t="s">
        <v>84</v>
      </c>
      <c r="I19" s="49">
        <v>11.173523</v>
      </c>
      <c r="J19" s="45">
        <v>3.428182</v>
      </c>
      <c r="K19" s="46">
        <v>14.601705</v>
      </c>
      <c r="L19" s="45">
        <v>141.378525</v>
      </c>
      <c r="M19" s="45">
        <v>53.534555</v>
      </c>
      <c r="N19" s="50">
        <v>194.91308</v>
      </c>
      <c r="O19" s="49">
        <v>18.6571</v>
      </c>
      <c r="P19" s="45">
        <v>7.86</v>
      </c>
      <c r="Q19" s="46">
        <v>26.5171</v>
      </c>
      <c r="R19" s="45">
        <v>151.247955</v>
      </c>
      <c r="S19" s="45">
        <v>48.396069</v>
      </c>
      <c r="T19" s="50">
        <v>199.644024</v>
      </c>
      <c r="U19" s="27">
        <f t="shared" si="1"/>
        <v>-44.93475907998988</v>
      </c>
      <c r="V19" s="37">
        <f t="shared" si="2"/>
        <v>-2.369689763416105</v>
      </c>
    </row>
    <row r="20" spans="1:22" ht="15">
      <c r="A20" s="47" t="s">
        <v>9</v>
      </c>
      <c r="B20" s="44" t="s">
        <v>53</v>
      </c>
      <c r="C20" s="44" t="s">
        <v>21</v>
      </c>
      <c r="D20" s="44" t="s">
        <v>81</v>
      </c>
      <c r="E20" s="44" t="s">
        <v>85</v>
      </c>
      <c r="F20" s="44" t="s">
        <v>63</v>
      </c>
      <c r="G20" s="44" t="s">
        <v>63</v>
      </c>
      <c r="H20" s="48" t="s">
        <v>86</v>
      </c>
      <c r="I20" s="49">
        <v>56.028</v>
      </c>
      <c r="J20" s="45">
        <v>29.818</v>
      </c>
      <c r="K20" s="46">
        <v>85.846</v>
      </c>
      <c r="L20" s="45">
        <v>493.33</v>
      </c>
      <c r="M20" s="45">
        <v>238.40345</v>
      </c>
      <c r="N20" s="50">
        <v>731.73345</v>
      </c>
      <c r="O20" s="49">
        <v>37.0072</v>
      </c>
      <c r="P20" s="45">
        <v>17.6683</v>
      </c>
      <c r="Q20" s="46">
        <v>54.6755</v>
      </c>
      <c r="R20" s="45">
        <v>402.96845</v>
      </c>
      <c r="S20" s="45">
        <v>150.11294</v>
      </c>
      <c r="T20" s="50">
        <v>553.08139</v>
      </c>
      <c r="U20" s="27">
        <f t="shared" si="1"/>
        <v>57.00999533611948</v>
      </c>
      <c r="V20" s="37">
        <f t="shared" si="2"/>
        <v>32.30122423753941</v>
      </c>
    </row>
    <row r="21" spans="1:22" ht="15">
      <c r="A21" s="47" t="s">
        <v>9</v>
      </c>
      <c r="B21" s="44" t="s">
        <v>53</v>
      </c>
      <c r="C21" s="44" t="s">
        <v>21</v>
      </c>
      <c r="D21" s="44" t="s">
        <v>87</v>
      </c>
      <c r="E21" s="44" t="s">
        <v>88</v>
      </c>
      <c r="F21" s="44" t="s">
        <v>24</v>
      </c>
      <c r="G21" s="44" t="s">
        <v>89</v>
      </c>
      <c r="H21" s="48" t="s">
        <v>90</v>
      </c>
      <c r="I21" s="49">
        <v>1331.9413</v>
      </c>
      <c r="J21" s="45">
        <v>0</v>
      </c>
      <c r="K21" s="46">
        <v>1331.9413</v>
      </c>
      <c r="L21" s="45">
        <v>12946.28646</v>
      </c>
      <c r="M21" s="45">
        <v>0</v>
      </c>
      <c r="N21" s="50">
        <v>12946.28646</v>
      </c>
      <c r="O21" s="49">
        <v>1742.0931</v>
      </c>
      <c r="P21" s="45">
        <v>0</v>
      </c>
      <c r="Q21" s="46">
        <v>1742.0931</v>
      </c>
      <c r="R21" s="45">
        <v>15746.187017</v>
      </c>
      <c r="S21" s="45">
        <v>0</v>
      </c>
      <c r="T21" s="50">
        <v>15746.187017</v>
      </c>
      <c r="U21" s="27">
        <f t="shared" si="1"/>
        <v>-23.543621176158737</v>
      </c>
      <c r="V21" s="37">
        <f t="shared" si="2"/>
        <v>-17.781451179115003</v>
      </c>
    </row>
    <row r="22" spans="1:22" ht="15">
      <c r="A22" s="47" t="s">
        <v>9</v>
      </c>
      <c r="B22" s="44" t="s">
        <v>53</v>
      </c>
      <c r="C22" s="44" t="s">
        <v>21</v>
      </c>
      <c r="D22" s="44" t="s">
        <v>87</v>
      </c>
      <c r="E22" s="44" t="s">
        <v>91</v>
      </c>
      <c r="F22" s="44" t="s">
        <v>24</v>
      </c>
      <c r="G22" s="44" t="s">
        <v>89</v>
      </c>
      <c r="H22" s="48" t="s">
        <v>90</v>
      </c>
      <c r="I22" s="49">
        <v>598.338</v>
      </c>
      <c r="J22" s="45">
        <v>0</v>
      </c>
      <c r="K22" s="46">
        <v>598.338</v>
      </c>
      <c r="L22" s="45">
        <v>5182.22255</v>
      </c>
      <c r="M22" s="45">
        <v>0</v>
      </c>
      <c r="N22" s="50">
        <v>5182.22255</v>
      </c>
      <c r="O22" s="49">
        <v>435.6462</v>
      </c>
      <c r="P22" s="45">
        <v>0</v>
      </c>
      <c r="Q22" s="46">
        <v>435.6462</v>
      </c>
      <c r="R22" s="45">
        <v>2550.249593</v>
      </c>
      <c r="S22" s="45">
        <v>0</v>
      </c>
      <c r="T22" s="50">
        <v>2550.249593</v>
      </c>
      <c r="U22" s="27">
        <f t="shared" si="1"/>
        <v>37.34493724494783</v>
      </c>
      <c r="V22" s="43" t="s">
        <v>37</v>
      </c>
    </row>
    <row r="23" spans="1:22" ht="15">
      <c r="A23" s="47" t="s">
        <v>9</v>
      </c>
      <c r="B23" s="44" t="s">
        <v>53</v>
      </c>
      <c r="C23" s="44" t="s">
        <v>21</v>
      </c>
      <c r="D23" s="44" t="s">
        <v>92</v>
      </c>
      <c r="E23" s="44" t="s">
        <v>237</v>
      </c>
      <c r="F23" s="44" t="s">
        <v>93</v>
      </c>
      <c r="G23" s="44" t="s">
        <v>94</v>
      </c>
      <c r="H23" s="48" t="s">
        <v>95</v>
      </c>
      <c r="I23" s="49">
        <v>1295.853</v>
      </c>
      <c r="J23" s="45">
        <v>157.6226</v>
      </c>
      <c r="K23" s="46">
        <v>1453.4756</v>
      </c>
      <c r="L23" s="45">
        <v>10076.640586</v>
      </c>
      <c r="M23" s="45">
        <v>1381.121914</v>
      </c>
      <c r="N23" s="50">
        <v>11457.7625</v>
      </c>
      <c r="O23" s="49">
        <v>500.96529</v>
      </c>
      <c r="P23" s="45">
        <v>147.89811</v>
      </c>
      <c r="Q23" s="46">
        <v>648.8634</v>
      </c>
      <c r="R23" s="45">
        <v>5766.188375</v>
      </c>
      <c r="S23" s="45">
        <v>1358.019901</v>
      </c>
      <c r="T23" s="50">
        <v>7124.208276</v>
      </c>
      <c r="U23" s="42" t="s">
        <v>37</v>
      </c>
      <c r="V23" s="37">
        <f t="shared" si="2"/>
        <v>60.82857288997092</v>
      </c>
    </row>
    <row r="24" spans="1:22" ht="15">
      <c r="A24" s="47" t="s">
        <v>9</v>
      </c>
      <c r="B24" s="44" t="s">
        <v>53</v>
      </c>
      <c r="C24" s="44" t="s">
        <v>21</v>
      </c>
      <c r="D24" s="44" t="s">
        <v>92</v>
      </c>
      <c r="E24" s="44" t="s">
        <v>96</v>
      </c>
      <c r="F24" s="44" t="s">
        <v>77</v>
      </c>
      <c r="G24" s="44" t="s">
        <v>77</v>
      </c>
      <c r="H24" s="48" t="s">
        <v>97</v>
      </c>
      <c r="I24" s="49">
        <v>224.9676</v>
      </c>
      <c r="J24" s="45">
        <v>108.1136</v>
      </c>
      <c r="K24" s="46">
        <v>333.0812</v>
      </c>
      <c r="L24" s="45">
        <v>1387.983858</v>
      </c>
      <c r="M24" s="45">
        <v>897.014237</v>
      </c>
      <c r="N24" s="50">
        <v>2284.998095</v>
      </c>
      <c r="O24" s="49">
        <v>69.15107</v>
      </c>
      <c r="P24" s="45">
        <v>92.35153</v>
      </c>
      <c r="Q24" s="46">
        <v>161.5026</v>
      </c>
      <c r="R24" s="45">
        <v>728.873138</v>
      </c>
      <c r="S24" s="45">
        <v>716.841342</v>
      </c>
      <c r="T24" s="50">
        <v>1445.714479</v>
      </c>
      <c r="U24" s="42" t="s">
        <v>37</v>
      </c>
      <c r="V24" s="37">
        <f t="shared" si="2"/>
        <v>58.0532067839932</v>
      </c>
    </row>
    <row r="25" spans="1:22" ht="15">
      <c r="A25" s="47" t="s">
        <v>9</v>
      </c>
      <c r="B25" s="44" t="s">
        <v>53</v>
      </c>
      <c r="C25" s="44" t="s">
        <v>21</v>
      </c>
      <c r="D25" s="44" t="s">
        <v>98</v>
      </c>
      <c r="E25" s="44" t="s">
        <v>239</v>
      </c>
      <c r="F25" s="44" t="s">
        <v>99</v>
      </c>
      <c r="G25" s="44" t="s">
        <v>100</v>
      </c>
      <c r="H25" s="48" t="s">
        <v>101</v>
      </c>
      <c r="I25" s="49">
        <v>247.50902</v>
      </c>
      <c r="J25" s="45">
        <v>83.49216</v>
      </c>
      <c r="K25" s="46">
        <v>331.00118</v>
      </c>
      <c r="L25" s="45">
        <v>1600.82208</v>
      </c>
      <c r="M25" s="45">
        <v>571.53756</v>
      </c>
      <c r="N25" s="50">
        <v>2172.35964</v>
      </c>
      <c r="O25" s="49">
        <v>175.7374</v>
      </c>
      <c r="P25" s="45">
        <v>99.83074</v>
      </c>
      <c r="Q25" s="46">
        <v>275.56814</v>
      </c>
      <c r="R25" s="45">
        <v>1498.292066</v>
      </c>
      <c r="S25" s="45">
        <v>677.826695</v>
      </c>
      <c r="T25" s="50">
        <v>2176.118761</v>
      </c>
      <c r="U25" s="27">
        <f>+((K25/Q25)-1)*100</f>
        <v>20.11591035161029</v>
      </c>
      <c r="V25" s="37">
        <f t="shared" si="2"/>
        <v>-0.1727442944461588</v>
      </c>
    </row>
    <row r="26" spans="1:22" ht="15">
      <c r="A26" s="47" t="s">
        <v>9</v>
      </c>
      <c r="B26" s="44" t="s">
        <v>53</v>
      </c>
      <c r="C26" s="44" t="s">
        <v>21</v>
      </c>
      <c r="D26" s="44" t="s">
        <v>102</v>
      </c>
      <c r="E26" s="44" t="s">
        <v>103</v>
      </c>
      <c r="F26" s="44" t="s">
        <v>24</v>
      </c>
      <c r="G26" s="44" t="s">
        <v>104</v>
      </c>
      <c r="H26" s="48" t="s">
        <v>105</v>
      </c>
      <c r="I26" s="49">
        <v>0</v>
      </c>
      <c r="J26" s="45">
        <v>0</v>
      </c>
      <c r="K26" s="46">
        <v>0</v>
      </c>
      <c r="L26" s="45">
        <v>0</v>
      </c>
      <c r="M26" s="45">
        <v>0</v>
      </c>
      <c r="N26" s="50">
        <v>0</v>
      </c>
      <c r="O26" s="49">
        <v>0</v>
      </c>
      <c r="P26" s="45">
        <v>0</v>
      </c>
      <c r="Q26" s="46">
        <v>0</v>
      </c>
      <c r="R26" s="45">
        <v>0</v>
      </c>
      <c r="S26" s="45">
        <v>94.054502</v>
      </c>
      <c r="T26" s="50">
        <v>94.054502</v>
      </c>
      <c r="U26" s="42" t="s">
        <v>37</v>
      </c>
      <c r="V26" s="43" t="s">
        <v>37</v>
      </c>
    </row>
    <row r="27" spans="1:22" ht="15">
      <c r="A27" s="47" t="s">
        <v>9</v>
      </c>
      <c r="B27" s="44" t="s">
        <v>53</v>
      </c>
      <c r="C27" s="44" t="s">
        <v>21</v>
      </c>
      <c r="D27" s="44" t="s">
        <v>106</v>
      </c>
      <c r="E27" s="44" t="s">
        <v>107</v>
      </c>
      <c r="F27" s="44" t="s">
        <v>108</v>
      </c>
      <c r="G27" s="44" t="s">
        <v>109</v>
      </c>
      <c r="H27" s="48" t="s">
        <v>109</v>
      </c>
      <c r="I27" s="49">
        <v>0</v>
      </c>
      <c r="J27" s="45">
        <v>0</v>
      </c>
      <c r="K27" s="46">
        <v>0</v>
      </c>
      <c r="L27" s="45">
        <v>0</v>
      </c>
      <c r="M27" s="45">
        <v>0</v>
      </c>
      <c r="N27" s="50">
        <v>0</v>
      </c>
      <c r="O27" s="49">
        <v>0</v>
      </c>
      <c r="P27" s="45">
        <v>0</v>
      </c>
      <c r="Q27" s="46">
        <v>0</v>
      </c>
      <c r="R27" s="45">
        <v>32.895087</v>
      </c>
      <c r="S27" s="45">
        <v>0</v>
      </c>
      <c r="T27" s="50">
        <v>32.895087</v>
      </c>
      <c r="U27" s="42" t="s">
        <v>37</v>
      </c>
      <c r="V27" s="43" t="s">
        <v>37</v>
      </c>
    </row>
    <row r="28" spans="1:22" ht="15">
      <c r="A28" s="47" t="s">
        <v>9</v>
      </c>
      <c r="B28" s="44" t="s">
        <v>53</v>
      </c>
      <c r="C28" s="44" t="s">
        <v>21</v>
      </c>
      <c r="D28" s="44" t="s">
        <v>110</v>
      </c>
      <c r="E28" s="44" t="s">
        <v>111</v>
      </c>
      <c r="F28" s="44" t="s">
        <v>24</v>
      </c>
      <c r="G28" s="44" t="s">
        <v>112</v>
      </c>
      <c r="H28" s="48" t="s">
        <v>113</v>
      </c>
      <c r="I28" s="49">
        <v>62.616576</v>
      </c>
      <c r="J28" s="45">
        <v>25.309916</v>
      </c>
      <c r="K28" s="46">
        <v>87.926492</v>
      </c>
      <c r="L28" s="45">
        <v>590.977869</v>
      </c>
      <c r="M28" s="45">
        <v>193.25466</v>
      </c>
      <c r="N28" s="50">
        <v>784.232529</v>
      </c>
      <c r="O28" s="49">
        <v>179.60628</v>
      </c>
      <c r="P28" s="45">
        <v>25.413039</v>
      </c>
      <c r="Q28" s="46">
        <v>205.019319</v>
      </c>
      <c r="R28" s="45">
        <v>661.340822</v>
      </c>
      <c r="S28" s="45">
        <v>254.378495</v>
      </c>
      <c r="T28" s="50">
        <v>915.719317</v>
      </c>
      <c r="U28" s="27">
        <f>+((K28/Q28)-1)*100</f>
        <v>-57.11306991513322</v>
      </c>
      <c r="V28" s="37">
        <f t="shared" si="2"/>
        <v>-14.358852713816894</v>
      </c>
    </row>
    <row r="29" spans="1:22" ht="15">
      <c r="A29" s="47" t="s">
        <v>9</v>
      </c>
      <c r="B29" s="44" t="s">
        <v>53</v>
      </c>
      <c r="C29" s="44" t="s">
        <v>21</v>
      </c>
      <c r="D29" s="44" t="s">
        <v>114</v>
      </c>
      <c r="E29" s="44" t="s">
        <v>115</v>
      </c>
      <c r="F29" s="44" t="s">
        <v>68</v>
      </c>
      <c r="G29" s="44" t="s">
        <v>116</v>
      </c>
      <c r="H29" s="48" t="s">
        <v>117</v>
      </c>
      <c r="I29" s="49">
        <v>0</v>
      </c>
      <c r="J29" s="45">
        <v>0</v>
      </c>
      <c r="K29" s="46">
        <v>0</v>
      </c>
      <c r="L29" s="45">
        <v>0</v>
      </c>
      <c r="M29" s="45">
        <v>24.5558</v>
      </c>
      <c r="N29" s="50">
        <v>24.5558</v>
      </c>
      <c r="O29" s="49">
        <v>0</v>
      </c>
      <c r="P29" s="45">
        <v>13.3187</v>
      </c>
      <c r="Q29" s="46">
        <v>13.3187</v>
      </c>
      <c r="R29" s="45">
        <v>0</v>
      </c>
      <c r="S29" s="45">
        <v>169.5421</v>
      </c>
      <c r="T29" s="50">
        <v>169.5421</v>
      </c>
      <c r="U29" s="42" t="s">
        <v>37</v>
      </c>
      <c r="V29" s="37">
        <f t="shared" si="2"/>
        <v>-85.51639976147517</v>
      </c>
    </row>
    <row r="30" spans="1:22" ht="15">
      <c r="A30" s="47" t="s">
        <v>9</v>
      </c>
      <c r="B30" s="44" t="s">
        <v>53</v>
      </c>
      <c r="C30" s="44" t="s">
        <v>21</v>
      </c>
      <c r="D30" s="44" t="s">
        <v>114</v>
      </c>
      <c r="E30" s="44" t="s">
        <v>118</v>
      </c>
      <c r="F30" s="44" t="s">
        <v>68</v>
      </c>
      <c r="G30" s="44" t="s">
        <v>116</v>
      </c>
      <c r="H30" s="48" t="s">
        <v>119</v>
      </c>
      <c r="I30" s="49">
        <v>0</v>
      </c>
      <c r="J30" s="45">
        <v>24.885</v>
      </c>
      <c r="K30" s="46">
        <v>24.885</v>
      </c>
      <c r="L30" s="45">
        <v>151.9683</v>
      </c>
      <c r="M30" s="45">
        <v>211.7807</v>
      </c>
      <c r="N30" s="50">
        <v>363.749</v>
      </c>
      <c r="O30" s="49">
        <v>0</v>
      </c>
      <c r="P30" s="45">
        <v>10.12546</v>
      </c>
      <c r="Q30" s="46">
        <v>10.12546</v>
      </c>
      <c r="R30" s="45">
        <v>0</v>
      </c>
      <c r="S30" s="45">
        <v>145.8584</v>
      </c>
      <c r="T30" s="50">
        <v>145.8584</v>
      </c>
      <c r="U30" s="42" t="s">
        <v>37</v>
      </c>
      <c r="V30" s="43" t="s">
        <v>37</v>
      </c>
    </row>
    <row r="31" spans="1:22" ht="15">
      <c r="A31" s="47" t="s">
        <v>9</v>
      </c>
      <c r="B31" s="44" t="s">
        <v>53</v>
      </c>
      <c r="C31" s="44" t="s">
        <v>21</v>
      </c>
      <c r="D31" s="44" t="s">
        <v>114</v>
      </c>
      <c r="E31" s="44" t="s">
        <v>120</v>
      </c>
      <c r="F31" s="44" t="s">
        <v>68</v>
      </c>
      <c r="G31" s="44" t="s">
        <v>116</v>
      </c>
      <c r="H31" s="48" t="s">
        <v>119</v>
      </c>
      <c r="I31" s="49">
        <v>52.4134</v>
      </c>
      <c r="J31" s="45">
        <v>113.3229</v>
      </c>
      <c r="K31" s="46">
        <v>165.7363</v>
      </c>
      <c r="L31" s="45">
        <v>593.7179</v>
      </c>
      <c r="M31" s="45">
        <v>1059.9142</v>
      </c>
      <c r="N31" s="50">
        <v>1653.6321</v>
      </c>
      <c r="O31" s="49">
        <v>0</v>
      </c>
      <c r="P31" s="45">
        <v>34.32014</v>
      </c>
      <c r="Q31" s="46">
        <v>34.32014</v>
      </c>
      <c r="R31" s="45">
        <v>0</v>
      </c>
      <c r="S31" s="45">
        <v>398.2681</v>
      </c>
      <c r="T31" s="50">
        <v>398.2681</v>
      </c>
      <c r="U31" s="42" t="s">
        <v>37</v>
      </c>
      <c r="V31" s="43" t="s">
        <v>37</v>
      </c>
    </row>
    <row r="32" spans="1:22" ht="15">
      <c r="A32" s="47" t="s">
        <v>9</v>
      </c>
      <c r="B32" s="44" t="s">
        <v>53</v>
      </c>
      <c r="C32" s="44" t="s">
        <v>21</v>
      </c>
      <c r="D32" s="44" t="s">
        <v>25</v>
      </c>
      <c r="E32" s="44" t="s">
        <v>240</v>
      </c>
      <c r="F32" s="44" t="s">
        <v>63</v>
      </c>
      <c r="G32" s="44" t="s">
        <v>121</v>
      </c>
      <c r="H32" s="48" t="s">
        <v>122</v>
      </c>
      <c r="I32" s="49">
        <v>1600.33832</v>
      </c>
      <c r="J32" s="45">
        <v>0</v>
      </c>
      <c r="K32" s="46">
        <v>1600.33832</v>
      </c>
      <c r="L32" s="45">
        <v>13947.901111</v>
      </c>
      <c r="M32" s="45">
        <v>0</v>
      </c>
      <c r="N32" s="50">
        <v>13947.901111</v>
      </c>
      <c r="O32" s="49">
        <v>1957.377713</v>
      </c>
      <c r="P32" s="45">
        <v>0</v>
      </c>
      <c r="Q32" s="46">
        <v>1957.377713</v>
      </c>
      <c r="R32" s="45">
        <v>15783.712241</v>
      </c>
      <c r="S32" s="45">
        <v>0</v>
      </c>
      <c r="T32" s="50">
        <v>15783.712241</v>
      </c>
      <c r="U32" s="27">
        <f>+((K32/Q32)-1)*100</f>
        <v>-18.240699821435026</v>
      </c>
      <c r="V32" s="37">
        <f t="shared" si="2"/>
        <v>-11.631047892721147</v>
      </c>
    </row>
    <row r="33" spans="1:22" ht="15">
      <c r="A33" s="47" t="s">
        <v>9</v>
      </c>
      <c r="B33" s="44" t="s">
        <v>53</v>
      </c>
      <c r="C33" s="44" t="s">
        <v>21</v>
      </c>
      <c r="D33" s="44" t="s">
        <v>123</v>
      </c>
      <c r="E33" s="44" t="s">
        <v>124</v>
      </c>
      <c r="F33" s="44" t="s">
        <v>77</v>
      </c>
      <c r="G33" s="44" t="s">
        <v>77</v>
      </c>
      <c r="H33" s="48" t="s">
        <v>125</v>
      </c>
      <c r="I33" s="49">
        <v>14.1</v>
      </c>
      <c r="J33" s="45">
        <v>11.8545</v>
      </c>
      <c r="K33" s="46">
        <v>25.9545</v>
      </c>
      <c r="L33" s="45">
        <v>55.40715</v>
      </c>
      <c r="M33" s="45">
        <v>54.929805</v>
      </c>
      <c r="N33" s="50">
        <v>110.336955</v>
      </c>
      <c r="O33" s="49">
        <v>0</v>
      </c>
      <c r="P33" s="45">
        <v>0</v>
      </c>
      <c r="Q33" s="46">
        <v>0</v>
      </c>
      <c r="R33" s="45">
        <v>0</v>
      </c>
      <c r="S33" s="45">
        <v>0</v>
      </c>
      <c r="T33" s="50">
        <v>0</v>
      </c>
      <c r="U33" s="42" t="s">
        <v>37</v>
      </c>
      <c r="V33" s="43" t="s">
        <v>37</v>
      </c>
    </row>
    <row r="34" spans="1:22" ht="15">
      <c r="A34" s="47" t="s">
        <v>9</v>
      </c>
      <c r="B34" s="44" t="s">
        <v>53</v>
      </c>
      <c r="C34" s="44" t="s">
        <v>21</v>
      </c>
      <c r="D34" s="44" t="s">
        <v>123</v>
      </c>
      <c r="E34" s="44" t="s">
        <v>126</v>
      </c>
      <c r="F34" s="44" t="s">
        <v>77</v>
      </c>
      <c r="G34" s="44" t="s">
        <v>77</v>
      </c>
      <c r="H34" s="48" t="s">
        <v>125</v>
      </c>
      <c r="I34" s="49">
        <v>40.389174</v>
      </c>
      <c r="J34" s="45">
        <v>51.301094</v>
      </c>
      <c r="K34" s="46">
        <v>91.690268</v>
      </c>
      <c r="L34" s="45">
        <v>544.965616</v>
      </c>
      <c r="M34" s="45">
        <v>658.455841</v>
      </c>
      <c r="N34" s="50">
        <v>1203.421457</v>
      </c>
      <c r="O34" s="49">
        <v>76.964608</v>
      </c>
      <c r="P34" s="45">
        <v>116.393849</v>
      </c>
      <c r="Q34" s="46">
        <v>193.358457</v>
      </c>
      <c r="R34" s="45">
        <v>678.447455</v>
      </c>
      <c r="S34" s="45">
        <v>1025.090841</v>
      </c>
      <c r="T34" s="50">
        <v>1703.538296</v>
      </c>
      <c r="U34" s="27">
        <f>+((K34/Q34)-1)*100</f>
        <v>-52.58016151835552</v>
      </c>
      <c r="V34" s="37">
        <f t="shared" si="2"/>
        <v>-29.357534267019503</v>
      </c>
    </row>
    <row r="35" spans="1:22" ht="15">
      <c r="A35" s="47" t="s">
        <v>9</v>
      </c>
      <c r="B35" s="44" t="s">
        <v>53</v>
      </c>
      <c r="C35" s="44" t="s">
        <v>21</v>
      </c>
      <c r="D35" s="44" t="s">
        <v>123</v>
      </c>
      <c r="E35" s="44" t="s">
        <v>127</v>
      </c>
      <c r="F35" s="44" t="s">
        <v>77</v>
      </c>
      <c r="G35" s="44" t="s">
        <v>77</v>
      </c>
      <c r="H35" s="48" t="s">
        <v>125</v>
      </c>
      <c r="I35" s="49">
        <v>10.56</v>
      </c>
      <c r="J35" s="45">
        <v>8.0344</v>
      </c>
      <c r="K35" s="46">
        <v>18.5944</v>
      </c>
      <c r="L35" s="45">
        <v>71.707815</v>
      </c>
      <c r="M35" s="45">
        <v>81.618212</v>
      </c>
      <c r="N35" s="50">
        <v>153.326027</v>
      </c>
      <c r="O35" s="49">
        <v>0</v>
      </c>
      <c r="P35" s="45">
        <v>0</v>
      </c>
      <c r="Q35" s="46">
        <v>0</v>
      </c>
      <c r="R35" s="45">
        <v>0</v>
      </c>
      <c r="S35" s="45">
        <v>0</v>
      </c>
      <c r="T35" s="50">
        <v>0</v>
      </c>
      <c r="U35" s="42" t="s">
        <v>37</v>
      </c>
      <c r="V35" s="43" t="s">
        <v>37</v>
      </c>
    </row>
    <row r="36" spans="1:22" ht="15">
      <c r="A36" s="47" t="s">
        <v>9</v>
      </c>
      <c r="B36" s="44" t="s">
        <v>53</v>
      </c>
      <c r="C36" s="44" t="s">
        <v>21</v>
      </c>
      <c r="D36" s="44" t="s">
        <v>123</v>
      </c>
      <c r="E36" s="44" t="s">
        <v>128</v>
      </c>
      <c r="F36" s="44" t="s">
        <v>77</v>
      </c>
      <c r="G36" s="44" t="s">
        <v>77</v>
      </c>
      <c r="H36" s="48" t="s">
        <v>125</v>
      </c>
      <c r="I36" s="49">
        <v>0</v>
      </c>
      <c r="J36" s="45">
        <v>0</v>
      </c>
      <c r="K36" s="46">
        <v>0</v>
      </c>
      <c r="L36" s="45">
        <v>2.922</v>
      </c>
      <c r="M36" s="45">
        <v>4.034915</v>
      </c>
      <c r="N36" s="50">
        <v>6.956915</v>
      </c>
      <c r="O36" s="49">
        <v>0</v>
      </c>
      <c r="P36" s="45">
        <v>0</v>
      </c>
      <c r="Q36" s="46">
        <v>0</v>
      </c>
      <c r="R36" s="45">
        <v>0</v>
      </c>
      <c r="S36" s="45">
        <v>0</v>
      </c>
      <c r="T36" s="50">
        <v>0</v>
      </c>
      <c r="U36" s="42" t="s">
        <v>37</v>
      </c>
      <c r="V36" s="43" t="s">
        <v>37</v>
      </c>
    </row>
    <row r="37" spans="1:23" s="6" customFormat="1" ht="15">
      <c r="A37" s="47" t="s">
        <v>9</v>
      </c>
      <c r="B37" s="44" t="s">
        <v>53</v>
      </c>
      <c r="C37" s="44" t="s">
        <v>21</v>
      </c>
      <c r="D37" s="44" t="s">
        <v>123</v>
      </c>
      <c r="E37" s="44" t="s">
        <v>129</v>
      </c>
      <c r="F37" s="44" t="s">
        <v>77</v>
      </c>
      <c r="G37" s="44" t="s">
        <v>77</v>
      </c>
      <c r="H37" s="48" t="s">
        <v>125</v>
      </c>
      <c r="I37" s="49">
        <v>0</v>
      </c>
      <c r="J37" s="45">
        <v>0</v>
      </c>
      <c r="K37" s="46">
        <v>0</v>
      </c>
      <c r="L37" s="45">
        <v>0.16</v>
      </c>
      <c r="M37" s="45">
        <v>0.0822</v>
      </c>
      <c r="N37" s="50">
        <v>0.2422</v>
      </c>
      <c r="O37" s="49">
        <v>0</v>
      </c>
      <c r="P37" s="45">
        <v>0</v>
      </c>
      <c r="Q37" s="46">
        <v>0</v>
      </c>
      <c r="R37" s="45">
        <v>0</v>
      </c>
      <c r="S37" s="45">
        <v>0</v>
      </c>
      <c r="T37" s="50">
        <v>0</v>
      </c>
      <c r="U37" s="42" t="s">
        <v>37</v>
      </c>
      <c r="V37" s="43" t="s">
        <v>37</v>
      </c>
      <c r="W37" s="1"/>
    </row>
    <row r="38" spans="1:22" ht="15">
      <c r="A38" s="47" t="s">
        <v>9</v>
      </c>
      <c r="B38" s="44" t="s">
        <v>53</v>
      </c>
      <c r="C38" s="44" t="s">
        <v>21</v>
      </c>
      <c r="D38" s="44" t="s">
        <v>123</v>
      </c>
      <c r="E38" s="44" t="s">
        <v>130</v>
      </c>
      <c r="F38" s="44" t="s">
        <v>77</v>
      </c>
      <c r="G38" s="44" t="s">
        <v>77</v>
      </c>
      <c r="H38" s="48" t="s">
        <v>125</v>
      </c>
      <c r="I38" s="49">
        <v>17.6</v>
      </c>
      <c r="J38" s="45">
        <v>11.949</v>
      </c>
      <c r="K38" s="46">
        <v>29.549</v>
      </c>
      <c r="L38" s="45">
        <v>65.0387</v>
      </c>
      <c r="M38" s="45">
        <v>58.454925</v>
      </c>
      <c r="N38" s="50">
        <v>123.493625</v>
      </c>
      <c r="O38" s="49">
        <v>0</v>
      </c>
      <c r="P38" s="45">
        <v>0</v>
      </c>
      <c r="Q38" s="46">
        <v>0</v>
      </c>
      <c r="R38" s="45">
        <v>0</v>
      </c>
      <c r="S38" s="45">
        <v>0</v>
      </c>
      <c r="T38" s="50">
        <v>0</v>
      </c>
      <c r="U38" s="42" t="s">
        <v>37</v>
      </c>
      <c r="V38" s="43" t="s">
        <v>37</v>
      </c>
    </row>
    <row r="39" spans="1:22" ht="15">
      <c r="A39" s="47" t="s">
        <v>9</v>
      </c>
      <c r="B39" s="44" t="s">
        <v>53</v>
      </c>
      <c r="C39" s="44" t="s">
        <v>21</v>
      </c>
      <c r="D39" s="44" t="s">
        <v>123</v>
      </c>
      <c r="E39" s="44" t="s">
        <v>131</v>
      </c>
      <c r="F39" s="44" t="s">
        <v>77</v>
      </c>
      <c r="G39" s="44" t="s">
        <v>77</v>
      </c>
      <c r="H39" s="48" t="s">
        <v>125</v>
      </c>
      <c r="I39" s="49">
        <v>4.23</v>
      </c>
      <c r="J39" s="45">
        <v>1.1276</v>
      </c>
      <c r="K39" s="46">
        <v>5.3576</v>
      </c>
      <c r="L39" s="45">
        <v>9.5082</v>
      </c>
      <c r="M39" s="45">
        <v>2.597412</v>
      </c>
      <c r="N39" s="50">
        <v>12.105612</v>
      </c>
      <c r="O39" s="49">
        <v>0</v>
      </c>
      <c r="P39" s="45">
        <v>0</v>
      </c>
      <c r="Q39" s="46">
        <v>0</v>
      </c>
      <c r="R39" s="45">
        <v>0</v>
      </c>
      <c r="S39" s="45">
        <v>0</v>
      </c>
      <c r="T39" s="50">
        <v>0</v>
      </c>
      <c r="U39" s="42" t="s">
        <v>37</v>
      </c>
      <c r="V39" s="43" t="s">
        <v>37</v>
      </c>
    </row>
    <row r="40" spans="1:22" ht="15">
      <c r="A40" s="47" t="s">
        <v>9</v>
      </c>
      <c r="B40" s="44" t="s">
        <v>53</v>
      </c>
      <c r="C40" s="44" t="s">
        <v>21</v>
      </c>
      <c r="D40" s="44" t="s">
        <v>132</v>
      </c>
      <c r="E40" s="44" t="s">
        <v>241</v>
      </c>
      <c r="F40" s="44" t="s">
        <v>24</v>
      </c>
      <c r="G40" s="44" t="s">
        <v>133</v>
      </c>
      <c r="H40" s="48" t="s">
        <v>133</v>
      </c>
      <c r="I40" s="49">
        <v>0</v>
      </c>
      <c r="J40" s="45">
        <v>0</v>
      </c>
      <c r="K40" s="46">
        <v>0</v>
      </c>
      <c r="L40" s="45">
        <v>0</v>
      </c>
      <c r="M40" s="45">
        <v>486.26615</v>
      </c>
      <c r="N40" s="50">
        <v>486.26615</v>
      </c>
      <c r="O40" s="49">
        <v>0</v>
      </c>
      <c r="P40" s="45">
        <v>190.3917</v>
      </c>
      <c r="Q40" s="46">
        <v>190.3917</v>
      </c>
      <c r="R40" s="45">
        <v>0</v>
      </c>
      <c r="S40" s="45">
        <v>1733.755125</v>
      </c>
      <c r="T40" s="50">
        <v>1733.755125</v>
      </c>
      <c r="U40" s="42" t="s">
        <v>37</v>
      </c>
      <c r="V40" s="37">
        <f t="shared" si="2"/>
        <v>-71.95300864647768</v>
      </c>
    </row>
    <row r="41" spans="1:22" ht="15">
      <c r="A41" s="47" t="s">
        <v>9</v>
      </c>
      <c r="B41" s="44" t="s">
        <v>53</v>
      </c>
      <c r="C41" s="44" t="s">
        <v>21</v>
      </c>
      <c r="D41" s="44" t="s">
        <v>132</v>
      </c>
      <c r="E41" s="44" t="s">
        <v>134</v>
      </c>
      <c r="F41" s="44" t="s">
        <v>24</v>
      </c>
      <c r="G41" s="44" t="s">
        <v>104</v>
      </c>
      <c r="H41" s="48" t="s">
        <v>135</v>
      </c>
      <c r="I41" s="49">
        <v>0</v>
      </c>
      <c r="J41" s="45">
        <v>211.8048</v>
      </c>
      <c r="K41" s="46">
        <v>211.8048</v>
      </c>
      <c r="L41" s="45">
        <v>0</v>
      </c>
      <c r="M41" s="45">
        <v>1976.1968</v>
      </c>
      <c r="N41" s="50">
        <v>1976.1968</v>
      </c>
      <c r="O41" s="49">
        <v>0</v>
      </c>
      <c r="P41" s="45">
        <v>240.8139</v>
      </c>
      <c r="Q41" s="46">
        <v>240.8139</v>
      </c>
      <c r="R41" s="45">
        <v>0</v>
      </c>
      <c r="S41" s="45">
        <v>2259.2937</v>
      </c>
      <c r="T41" s="50">
        <v>2259.2937</v>
      </c>
      <c r="U41" s="27">
        <f>+((K41/Q41)-1)*100</f>
        <v>-12.046273076429559</v>
      </c>
      <c r="V41" s="37">
        <f t="shared" si="2"/>
        <v>-12.530327508990979</v>
      </c>
    </row>
    <row r="42" spans="1:22" ht="15">
      <c r="A42" s="47" t="s">
        <v>9</v>
      </c>
      <c r="B42" s="44" t="s">
        <v>53</v>
      </c>
      <c r="C42" s="44" t="s">
        <v>21</v>
      </c>
      <c r="D42" s="44" t="s">
        <v>136</v>
      </c>
      <c r="E42" s="44" t="s">
        <v>137</v>
      </c>
      <c r="F42" s="44" t="s">
        <v>108</v>
      </c>
      <c r="G42" s="44" t="s">
        <v>109</v>
      </c>
      <c r="H42" s="48" t="s">
        <v>109</v>
      </c>
      <c r="I42" s="49">
        <v>3141.04187</v>
      </c>
      <c r="J42" s="45">
        <v>0</v>
      </c>
      <c r="K42" s="46">
        <v>3141.04187</v>
      </c>
      <c r="L42" s="45">
        <v>27551.07614</v>
      </c>
      <c r="M42" s="45">
        <v>0</v>
      </c>
      <c r="N42" s="50">
        <v>27551.07614</v>
      </c>
      <c r="O42" s="49">
        <v>635.74935</v>
      </c>
      <c r="P42" s="45">
        <v>0</v>
      </c>
      <c r="Q42" s="46">
        <v>635.74935</v>
      </c>
      <c r="R42" s="45">
        <v>635.74935</v>
      </c>
      <c r="S42" s="45">
        <v>0</v>
      </c>
      <c r="T42" s="50">
        <v>635.74935</v>
      </c>
      <c r="U42" s="42" t="s">
        <v>37</v>
      </c>
      <c r="V42" s="43" t="s">
        <v>37</v>
      </c>
    </row>
    <row r="43" spans="1:22" ht="15">
      <c r="A43" s="47" t="s">
        <v>9</v>
      </c>
      <c r="B43" s="44" t="s">
        <v>53</v>
      </c>
      <c r="C43" s="44" t="s">
        <v>21</v>
      </c>
      <c r="D43" s="44" t="s">
        <v>138</v>
      </c>
      <c r="E43" s="44" t="s">
        <v>139</v>
      </c>
      <c r="F43" s="44" t="s">
        <v>61</v>
      </c>
      <c r="G43" s="44" t="s">
        <v>140</v>
      </c>
      <c r="H43" s="48" t="s">
        <v>141</v>
      </c>
      <c r="I43" s="49">
        <v>18.81355</v>
      </c>
      <c r="J43" s="45">
        <v>0</v>
      </c>
      <c r="K43" s="46">
        <v>18.81355</v>
      </c>
      <c r="L43" s="45">
        <v>18.81355</v>
      </c>
      <c r="M43" s="45">
        <v>0</v>
      </c>
      <c r="N43" s="50">
        <v>18.81355</v>
      </c>
      <c r="O43" s="49">
        <v>0</v>
      </c>
      <c r="P43" s="45">
        <v>0</v>
      </c>
      <c r="Q43" s="46">
        <v>0</v>
      </c>
      <c r="R43" s="45">
        <v>0</v>
      </c>
      <c r="S43" s="45">
        <v>0</v>
      </c>
      <c r="T43" s="50">
        <v>0</v>
      </c>
      <c r="U43" s="42" t="s">
        <v>37</v>
      </c>
      <c r="V43" s="43" t="s">
        <v>37</v>
      </c>
    </row>
    <row r="44" spans="1:22" ht="15">
      <c r="A44" s="47" t="s">
        <v>9</v>
      </c>
      <c r="B44" s="44" t="s">
        <v>53</v>
      </c>
      <c r="C44" s="44" t="s">
        <v>21</v>
      </c>
      <c r="D44" s="44" t="s">
        <v>138</v>
      </c>
      <c r="E44" s="44" t="s">
        <v>139</v>
      </c>
      <c r="F44" s="44" t="s">
        <v>61</v>
      </c>
      <c r="G44" s="44" t="s">
        <v>140</v>
      </c>
      <c r="H44" s="48" t="s">
        <v>141</v>
      </c>
      <c r="I44" s="49">
        <v>0</v>
      </c>
      <c r="J44" s="45">
        <v>0</v>
      </c>
      <c r="K44" s="46">
        <v>0</v>
      </c>
      <c r="L44" s="45">
        <v>155.614955</v>
      </c>
      <c r="M44" s="45">
        <v>0</v>
      </c>
      <c r="N44" s="50">
        <v>155.614955</v>
      </c>
      <c r="O44" s="49">
        <v>0</v>
      </c>
      <c r="P44" s="45">
        <v>0</v>
      </c>
      <c r="Q44" s="46">
        <v>0</v>
      </c>
      <c r="R44" s="45">
        <v>0</v>
      </c>
      <c r="S44" s="45">
        <v>0</v>
      </c>
      <c r="T44" s="50">
        <v>0</v>
      </c>
      <c r="U44" s="42" t="s">
        <v>37</v>
      </c>
      <c r="V44" s="43" t="s">
        <v>37</v>
      </c>
    </row>
    <row r="45" spans="1:22" ht="15">
      <c r="A45" s="47" t="s">
        <v>9</v>
      </c>
      <c r="B45" s="44" t="s">
        <v>53</v>
      </c>
      <c r="C45" s="44" t="s">
        <v>21</v>
      </c>
      <c r="D45" s="44" t="s">
        <v>138</v>
      </c>
      <c r="E45" s="44" t="s">
        <v>139</v>
      </c>
      <c r="F45" s="44" t="s">
        <v>61</v>
      </c>
      <c r="G45" s="44" t="s">
        <v>140</v>
      </c>
      <c r="H45" s="48" t="s">
        <v>141</v>
      </c>
      <c r="I45" s="49">
        <v>0</v>
      </c>
      <c r="J45" s="45">
        <v>0</v>
      </c>
      <c r="K45" s="46">
        <v>0</v>
      </c>
      <c r="L45" s="45">
        <v>0</v>
      </c>
      <c r="M45" s="45">
        <v>0</v>
      </c>
      <c r="N45" s="50">
        <v>0</v>
      </c>
      <c r="O45" s="49">
        <v>19.850446</v>
      </c>
      <c r="P45" s="45">
        <v>0</v>
      </c>
      <c r="Q45" s="46">
        <v>19.850446</v>
      </c>
      <c r="R45" s="45">
        <v>239.783539</v>
      </c>
      <c r="S45" s="45">
        <v>0</v>
      </c>
      <c r="T45" s="50">
        <v>239.783539</v>
      </c>
      <c r="U45" s="42" t="s">
        <v>37</v>
      </c>
      <c r="V45" s="43" t="s">
        <v>37</v>
      </c>
    </row>
    <row r="46" spans="1:22" ht="15">
      <c r="A46" s="47" t="s">
        <v>9</v>
      </c>
      <c r="B46" s="44" t="s">
        <v>53</v>
      </c>
      <c r="C46" s="44" t="s">
        <v>21</v>
      </c>
      <c r="D46" s="44" t="s">
        <v>142</v>
      </c>
      <c r="E46" s="44" t="s">
        <v>143</v>
      </c>
      <c r="F46" s="44" t="s">
        <v>61</v>
      </c>
      <c r="G46" s="44" t="s">
        <v>144</v>
      </c>
      <c r="H46" s="48" t="s">
        <v>144</v>
      </c>
      <c r="I46" s="49">
        <v>0</v>
      </c>
      <c r="J46" s="45">
        <v>78.451902</v>
      </c>
      <c r="K46" s="46">
        <v>78.451902</v>
      </c>
      <c r="L46" s="45">
        <v>0</v>
      </c>
      <c r="M46" s="45">
        <v>614.985585</v>
      </c>
      <c r="N46" s="50">
        <v>614.985585</v>
      </c>
      <c r="O46" s="49">
        <v>0</v>
      </c>
      <c r="P46" s="45">
        <v>48.367663</v>
      </c>
      <c r="Q46" s="46">
        <v>48.367663</v>
      </c>
      <c r="R46" s="45">
        <v>0</v>
      </c>
      <c r="S46" s="45">
        <v>340.063142</v>
      </c>
      <c r="T46" s="50">
        <v>340.063142</v>
      </c>
      <c r="U46" s="27">
        <f>+((K46/Q46)-1)*100</f>
        <v>62.19907503077005</v>
      </c>
      <c r="V46" s="37">
        <f t="shared" si="2"/>
        <v>80.84452827881006</v>
      </c>
    </row>
    <row r="47" spans="1:22" ht="15">
      <c r="A47" s="47" t="s">
        <v>9</v>
      </c>
      <c r="B47" s="44" t="s">
        <v>53</v>
      </c>
      <c r="C47" s="44" t="s">
        <v>21</v>
      </c>
      <c r="D47" s="44" t="s">
        <v>145</v>
      </c>
      <c r="E47" s="44" t="s">
        <v>146</v>
      </c>
      <c r="F47" s="44" t="s">
        <v>24</v>
      </c>
      <c r="G47" s="44" t="s">
        <v>147</v>
      </c>
      <c r="H47" s="48" t="s">
        <v>147</v>
      </c>
      <c r="I47" s="49">
        <v>62.203448</v>
      </c>
      <c r="J47" s="45">
        <v>61.366441</v>
      </c>
      <c r="K47" s="46">
        <v>123.569888</v>
      </c>
      <c r="L47" s="45">
        <v>673.416882</v>
      </c>
      <c r="M47" s="45">
        <v>559.944193</v>
      </c>
      <c r="N47" s="50">
        <v>1233.361075</v>
      </c>
      <c r="O47" s="49">
        <v>142.013288</v>
      </c>
      <c r="P47" s="45">
        <v>69.611693</v>
      </c>
      <c r="Q47" s="46">
        <v>211.624981</v>
      </c>
      <c r="R47" s="45">
        <v>1052.901802</v>
      </c>
      <c r="S47" s="45">
        <v>677.502915</v>
      </c>
      <c r="T47" s="50">
        <v>1730.404717</v>
      </c>
      <c r="U47" s="27">
        <f>+((K47/Q47)-1)*100</f>
        <v>-41.60902582668158</v>
      </c>
      <c r="V47" s="37">
        <f t="shared" si="2"/>
        <v>-28.7241266229165</v>
      </c>
    </row>
    <row r="48" spans="1:22" ht="15">
      <c r="A48" s="47" t="s">
        <v>9</v>
      </c>
      <c r="B48" s="44" t="s">
        <v>53</v>
      </c>
      <c r="C48" s="44" t="s">
        <v>201</v>
      </c>
      <c r="D48" s="44" t="s">
        <v>206</v>
      </c>
      <c r="E48" s="44" t="s">
        <v>207</v>
      </c>
      <c r="F48" s="44" t="s">
        <v>93</v>
      </c>
      <c r="G48" s="44" t="s">
        <v>208</v>
      </c>
      <c r="H48" s="48" t="s">
        <v>209</v>
      </c>
      <c r="I48" s="49">
        <v>81.632</v>
      </c>
      <c r="J48" s="45">
        <v>0</v>
      </c>
      <c r="K48" s="46">
        <v>81.632</v>
      </c>
      <c r="L48" s="45">
        <v>531.355128</v>
      </c>
      <c r="M48" s="45">
        <v>0</v>
      </c>
      <c r="N48" s="50">
        <v>531.355128</v>
      </c>
      <c r="O48" s="49">
        <v>0</v>
      </c>
      <c r="P48" s="45">
        <v>0</v>
      </c>
      <c r="Q48" s="46">
        <v>0</v>
      </c>
      <c r="R48" s="45">
        <v>0</v>
      </c>
      <c r="S48" s="45">
        <v>0</v>
      </c>
      <c r="T48" s="50">
        <v>0</v>
      </c>
      <c r="U48" s="42" t="s">
        <v>37</v>
      </c>
      <c r="V48" s="43" t="s">
        <v>37</v>
      </c>
    </row>
    <row r="49" spans="1:22" ht="15">
      <c r="A49" s="47" t="s">
        <v>9</v>
      </c>
      <c r="B49" s="44" t="s">
        <v>53</v>
      </c>
      <c r="C49" s="44" t="s">
        <v>21</v>
      </c>
      <c r="D49" s="44" t="s">
        <v>148</v>
      </c>
      <c r="E49" s="44" t="s">
        <v>149</v>
      </c>
      <c r="F49" s="44" t="s">
        <v>68</v>
      </c>
      <c r="G49" s="44" t="s">
        <v>69</v>
      </c>
      <c r="H49" s="48" t="s">
        <v>70</v>
      </c>
      <c r="I49" s="49">
        <v>61.071296</v>
      </c>
      <c r="J49" s="45">
        <v>43.886694</v>
      </c>
      <c r="K49" s="46">
        <v>104.95799</v>
      </c>
      <c r="L49" s="45">
        <v>558.980635</v>
      </c>
      <c r="M49" s="45">
        <v>465.966949</v>
      </c>
      <c r="N49" s="50">
        <v>1024.947584</v>
      </c>
      <c r="O49" s="49">
        <v>73.98445</v>
      </c>
      <c r="P49" s="45">
        <v>54.67433</v>
      </c>
      <c r="Q49" s="46">
        <v>128.65878</v>
      </c>
      <c r="R49" s="45">
        <v>478.265434</v>
      </c>
      <c r="S49" s="45">
        <v>465.870534</v>
      </c>
      <c r="T49" s="50">
        <v>944.135968</v>
      </c>
      <c r="U49" s="27">
        <f>+((K49/Q49)-1)*100</f>
        <v>-18.421432256702587</v>
      </c>
      <c r="V49" s="37">
        <f t="shared" si="2"/>
        <v>8.559319710188174</v>
      </c>
    </row>
    <row r="50" spans="1:22" ht="15">
      <c r="A50" s="47" t="s">
        <v>9</v>
      </c>
      <c r="B50" s="44" t="s">
        <v>53</v>
      </c>
      <c r="C50" s="44" t="s">
        <v>201</v>
      </c>
      <c r="D50" s="44" t="s">
        <v>210</v>
      </c>
      <c r="E50" s="44" t="s">
        <v>211</v>
      </c>
      <c r="F50" s="44" t="s">
        <v>68</v>
      </c>
      <c r="G50" s="44" t="s">
        <v>204</v>
      </c>
      <c r="H50" s="48" t="s">
        <v>205</v>
      </c>
      <c r="I50" s="49">
        <v>5.8551</v>
      </c>
      <c r="J50" s="45">
        <v>7.0111</v>
      </c>
      <c r="K50" s="46">
        <v>12.8662</v>
      </c>
      <c r="L50" s="45">
        <v>64.125749</v>
      </c>
      <c r="M50" s="45">
        <v>53.950765</v>
      </c>
      <c r="N50" s="50">
        <v>118.076514</v>
      </c>
      <c r="O50" s="49">
        <v>8.666714</v>
      </c>
      <c r="P50" s="45">
        <v>5.537954</v>
      </c>
      <c r="Q50" s="46">
        <v>14.204668</v>
      </c>
      <c r="R50" s="45">
        <v>47.645099</v>
      </c>
      <c r="S50" s="45">
        <v>37.109906</v>
      </c>
      <c r="T50" s="50">
        <v>84.755005</v>
      </c>
      <c r="U50" s="27">
        <f>+((K50/Q50)-1)*100</f>
        <v>-9.422733428194174</v>
      </c>
      <c r="V50" s="37">
        <f t="shared" si="2"/>
        <v>39.3150929552774</v>
      </c>
    </row>
    <row r="51" spans="1:22" ht="15">
      <c r="A51" s="47" t="s">
        <v>9</v>
      </c>
      <c r="B51" s="44" t="s">
        <v>229</v>
      </c>
      <c r="C51" s="44" t="s">
        <v>21</v>
      </c>
      <c r="D51" s="44" t="s">
        <v>230</v>
      </c>
      <c r="E51" s="44" t="s">
        <v>242</v>
      </c>
      <c r="F51" s="44" t="s">
        <v>26</v>
      </c>
      <c r="G51" s="44" t="s">
        <v>231</v>
      </c>
      <c r="H51" s="48" t="s">
        <v>232</v>
      </c>
      <c r="I51" s="49">
        <v>443.9556</v>
      </c>
      <c r="J51" s="45">
        <v>0</v>
      </c>
      <c r="K51" s="46">
        <v>443.9556</v>
      </c>
      <c r="L51" s="45">
        <v>4416.449311</v>
      </c>
      <c r="M51" s="45">
        <v>0</v>
      </c>
      <c r="N51" s="50">
        <v>4416.449311</v>
      </c>
      <c r="O51" s="49">
        <v>530.558777</v>
      </c>
      <c r="P51" s="45">
        <v>0</v>
      </c>
      <c r="Q51" s="46">
        <v>530.558777</v>
      </c>
      <c r="R51" s="45">
        <v>3984.284723</v>
      </c>
      <c r="S51" s="45">
        <v>0</v>
      </c>
      <c r="T51" s="50">
        <v>3984.284723</v>
      </c>
      <c r="U51" s="27">
        <f>+((K51/Q51)-1)*100</f>
        <v>-16.323012784689073</v>
      </c>
      <c r="V51" s="37">
        <f t="shared" si="2"/>
        <v>10.84672953981558</v>
      </c>
    </row>
    <row r="52" spans="1:22" ht="15">
      <c r="A52" s="47" t="s">
        <v>9</v>
      </c>
      <c r="B52" s="44" t="s">
        <v>53</v>
      </c>
      <c r="C52" s="44" t="s">
        <v>201</v>
      </c>
      <c r="D52" s="44" t="s">
        <v>212</v>
      </c>
      <c r="E52" s="44" t="s">
        <v>213</v>
      </c>
      <c r="F52" s="44" t="s">
        <v>68</v>
      </c>
      <c r="G52" s="44" t="s">
        <v>214</v>
      </c>
      <c r="H52" s="48" t="s">
        <v>215</v>
      </c>
      <c r="I52" s="49">
        <v>34.65</v>
      </c>
      <c r="J52" s="45">
        <v>1.331</v>
      </c>
      <c r="K52" s="46">
        <v>35.981</v>
      </c>
      <c r="L52" s="45">
        <v>57.462</v>
      </c>
      <c r="M52" s="45">
        <v>1.331</v>
      </c>
      <c r="N52" s="50">
        <v>58.793</v>
      </c>
      <c r="O52" s="49">
        <v>25.58</v>
      </c>
      <c r="P52" s="45">
        <v>25.58</v>
      </c>
      <c r="Q52" s="46">
        <v>51.16</v>
      </c>
      <c r="R52" s="45">
        <v>25.58</v>
      </c>
      <c r="S52" s="45">
        <v>25.58</v>
      </c>
      <c r="T52" s="50">
        <v>51.16</v>
      </c>
      <c r="U52" s="27">
        <f>+((K52/Q52)-1)*100</f>
        <v>-29.669663799843615</v>
      </c>
      <c r="V52" s="37">
        <f t="shared" si="2"/>
        <v>14.919859265050817</v>
      </c>
    </row>
    <row r="53" spans="1:22" ht="15">
      <c r="A53" s="47" t="s">
        <v>9</v>
      </c>
      <c r="B53" s="44" t="s">
        <v>53</v>
      </c>
      <c r="C53" s="44" t="s">
        <v>201</v>
      </c>
      <c r="D53" s="44" t="s">
        <v>216</v>
      </c>
      <c r="E53" s="44" t="s">
        <v>217</v>
      </c>
      <c r="F53" s="44" t="s">
        <v>61</v>
      </c>
      <c r="G53" s="44" t="s">
        <v>140</v>
      </c>
      <c r="H53" s="48" t="s">
        <v>141</v>
      </c>
      <c r="I53" s="49">
        <v>0</v>
      </c>
      <c r="J53" s="45">
        <v>0</v>
      </c>
      <c r="K53" s="46">
        <v>0</v>
      </c>
      <c r="L53" s="45">
        <v>0</v>
      </c>
      <c r="M53" s="45">
        <v>0</v>
      </c>
      <c r="N53" s="50">
        <v>0</v>
      </c>
      <c r="O53" s="49">
        <v>0</v>
      </c>
      <c r="P53" s="45">
        <v>0</v>
      </c>
      <c r="Q53" s="46">
        <v>0</v>
      </c>
      <c r="R53" s="45">
        <v>2.977949</v>
      </c>
      <c r="S53" s="45">
        <v>0</v>
      </c>
      <c r="T53" s="50">
        <v>2.977949</v>
      </c>
      <c r="U53" s="42" t="s">
        <v>37</v>
      </c>
      <c r="V53" s="43" t="s">
        <v>37</v>
      </c>
    </row>
    <row r="54" spans="1:22" ht="15">
      <c r="A54" s="47" t="s">
        <v>9</v>
      </c>
      <c r="B54" s="44" t="s">
        <v>224</v>
      </c>
      <c r="C54" s="44" t="s">
        <v>21</v>
      </c>
      <c r="D54" s="44" t="s">
        <v>225</v>
      </c>
      <c r="E54" s="44" t="s">
        <v>226</v>
      </c>
      <c r="F54" s="44" t="s">
        <v>160</v>
      </c>
      <c r="G54" s="44" t="s">
        <v>227</v>
      </c>
      <c r="H54" s="48" t="s">
        <v>228</v>
      </c>
      <c r="I54" s="49">
        <v>0</v>
      </c>
      <c r="J54" s="45">
        <v>0</v>
      </c>
      <c r="K54" s="46">
        <v>0</v>
      </c>
      <c r="L54" s="45">
        <v>0</v>
      </c>
      <c r="M54" s="45">
        <v>0.06</v>
      </c>
      <c r="N54" s="50">
        <v>0.06</v>
      </c>
      <c r="O54" s="49">
        <v>0</v>
      </c>
      <c r="P54" s="45">
        <v>0</v>
      </c>
      <c r="Q54" s="46">
        <v>0</v>
      </c>
      <c r="R54" s="45">
        <v>0</v>
      </c>
      <c r="S54" s="45">
        <v>0</v>
      </c>
      <c r="T54" s="50">
        <v>0</v>
      </c>
      <c r="U54" s="42" t="s">
        <v>37</v>
      </c>
      <c r="V54" s="43" t="s">
        <v>37</v>
      </c>
    </row>
    <row r="55" spans="1:22" ht="15">
      <c r="A55" s="47" t="s">
        <v>9</v>
      </c>
      <c r="B55" s="44" t="s">
        <v>53</v>
      </c>
      <c r="C55" s="44" t="s">
        <v>21</v>
      </c>
      <c r="D55" s="44" t="s">
        <v>150</v>
      </c>
      <c r="E55" s="44" t="s">
        <v>151</v>
      </c>
      <c r="F55" s="44" t="s">
        <v>152</v>
      </c>
      <c r="G55" s="44" t="s">
        <v>153</v>
      </c>
      <c r="H55" s="48" t="s">
        <v>154</v>
      </c>
      <c r="I55" s="49">
        <v>0</v>
      </c>
      <c r="J55" s="45">
        <v>0</v>
      </c>
      <c r="K55" s="46">
        <v>0</v>
      </c>
      <c r="L55" s="45">
        <v>445.334557</v>
      </c>
      <c r="M55" s="45">
        <v>0</v>
      </c>
      <c r="N55" s="50">
        <v>445.334557</v>
      </c>
      <c r="O55" s="49">
        <v>187.675584</v>
      </c>
      <c r="P55" s="45">
        <v>0</v>
      </c>
      <c r="Q55" s="46">
        <v>187.675584</v>
      </c>
      <c r="R55" s="45">
        <v>1666.703813</v>
      </c>
      <c r="S55" s="45">
        <v>0</v>
      </c>
      <c r="T55" s="50">
        <v>1666.703813</v>
      </c>
      <c r="U55" s="42" t="s">
        <v>37</v>
      </c>
      <c r="V55" s="37">
        <f t="shared" si="2"/>
        <v>-73.28052209837958</v>
      </c>
    </row>
    <row r="56" spans="1:22" ht="15">
      <c r="A56" s="47" t="s">
        <v>9</v>
      </c>
      <c r="B56" s="44" t="s">
        <v>53</v>
      </c>
      <c r="C56" s="44" t="s">
        <v>21</v>
      </c>
      <c r="D56" s="44" t="s">
        <v>155</v>
      </c>
      <c r="E56" s="44" t="s">
        <v>156</v>
      </c>
      <c r="F56" s="44" t="s">
        <v>77</v>
      </c>
      <c r="G56" s="44" t="s">
        <v>77</v>
      </c>
      <c r="H56" s="48" t="s">
        <v>125</v>
      </c>
      <c r="I56" s="49">
        <v>0</v>
      </c>
      <c r="J56" s="45">
        <v>0</v>
      </c>
      <c r="K56" s="46">
        <v>0</v>
      </c>
      <c r="L56" s="45">
        <v>0</v>
      </c>
      <c r="M56" s="45">
        <v>0</v>
      </c>
      <c r="N56" s="50">
        <v>0</v>
      </c>
      <c r="O56" s="49">
        <v>19.818502</v>
      </c>
      <c r="P56" s="45">
        <v>13.368714</v>
      </c>
      <c r="Q56" s="46">
        <v>33.187217</v>
      </c>
      <c r="R56" s="45">
        <v>314.640781</v>
      </c>
      <c r="S56" s="45">
        <v>122.198994</v>
      </c>
      <c r="T56" s="50">
        <v>436.839775</v>
      </c>
      <c r="U56" s="42" t="s">
        <v>37</v>
      </c>
      <c r="V56" s="43" t="s">
        <v>37</v>
      </c>
    </row>
    <row r="57" spans="1:22" ht="15">
      <c r="A57" s="47" t="s">
        <v>9</v>
      </c>
      <c r="B57" s="44" t="s">
        <v>53</v>
      </c>
      <c r="C57" s="44" t="s">
        <v>21</v>
      </c>
      <c r="D57" s="44" t="s">
        <v>155</v>
      </c>
      <c r="E57" s="44" t="s">
        <v>157</v>
      </c>
      <c r="F57" s="44" t="s">
        <v>77</v>
      </c>
      <c r="G57" s="44" t="s">
        <v>77</v>
      </c>
      <c r="H57" s="48" t="s">
        <v>125</v>
      </c>
      <c r="I57" s="49">
        <v>0</v>
      </c>
      <c r="J57" s="45">
        <v>0</v>
      </c>
      <c r="K57" s="46">
        <v>0</v>
      </c>
      <c r="L57" s="45">
        <v>0</v>
      </c>
      <c r="M57" s="45">
        <v>0</v>
      </c>
      <c r="N57" s="50">
        <v>0</v>
      </c>
      <c r="O57" s="49">
        <v>54.128822</v>
      </c>
      <c r="P57" s="45">
        <v>36.512979</v>
      </c>
      <c r="Q57" s="46">
        <v>90.641801</v>
      </c>
      <c r="R57" s="45">
        <v>560.055221</v>
      </c>
      <c r="S57" s="45">
        <v>219.727789</v>
      </c>
      <c r="T57" s="50">
        <v>779.78301</v>
      </c>
      <c r="U57" s="42" t="s">
        <v>37</v>
      </c>
      <c r="V57" s="43" t="s">
        <v>37</v>
      </c>
    </row>
    <row r="58" spans="1:22" ht="15">
      <c r="A58" s="47" t="s">
        <v>9</v>
      </c>
      <c r="B58" s="44" t="s">
        <v>53</v>
      </c>
      <c r="C58" s="44" t="s">
        <v>21</v>
      </c>
      <c r="D58" s="44" t="s">
        <v>155</v>
      </c>
      <c r="E58" s="44" t="s">
        <v>158</v>
      </c>
      <c r="F58" s="44" t="s">
        <v>77</v>
      </c>
      <c r="G58" s="44" t="s">
        <v>77</v>
      </c>
      <c r="H58" s="48" t="s">
        <v>125</v>
      </c>
      <c r="I58" s="49">
        <v>0</v>
      </c>
      <c r="J58" s="45">
        <v>0</v>
      </c>
      <c r="K58" s="46">
        <v>0</v>
      </c>
      <c r="L58" s="45">
        <v>0</v>
      </c>
      <c r="M58" s="45">
        <v>0</v>
      </c>
      <c r="N58" s="50">
        <v>0</v>
      </c>
      <c r="O58" s="49">
        <v>8.691677</v>
      </c>
      <c r="P58" s="45">
        <v>5.863019</v>
      </c>
      <c r="Q58" s="46">
        <v>14.554696</v>
      </c>
      <c r="R58" s="45">
        <v>135.636849</v>
      </c>
      <c r="S58" s="45">
        <v>52.352688</v>
      </c>
      <c r="T58" s="50">
        <v>187.989538</v>
      </c>
      <c r="U58" s="42" t="s">
        <v>37</v>
      </c>
      <c r="V58" s="43" t="s">
        <v>37</v>
      </c>
    </row>
    <row r="59" spans="1:22" ht="15">
      <c r="A59" s="47" t="s">
        <v>9</v>
      </c>
      <c r="B59" s="44" t="s">
        <v>53</v>
      </c>
      <c r="C59" s="44" t="s">
        <v>21</v>
      </c>
      <c r="D59" s="44" t="s">
        <v>155</v>
      </c>
      <c r="E59" s="44" t="s">
        <v>159</v>
      </c>
      <c r="F59" s="44" t="s">
        <v>160</v>
      </c>
      <c r="G59" s="44" t="s">
        <v>161</v>
      </c>
      <c r="H59" s="48" t="s">
        <v>162</v>
      </c>
      <c r="I59" s="49">
        <v>0</v>
      </c>
      <c r="J59" s="45">
        <v>0</v>
      </c>
      <c r="K59" s="46">
        <v>0</v>
      </c>
      <c r="L59" s="45">
        <v>163.338828</v>
      </c>
      <c r="M59" s="45">
        <v>53.015969</v>
      </c>
      <c r="N59" s="50">
        <v>216.354797</v>
      </c>
      <c r="O59" s="49">
        <v>0</v>
      </c>
      <c r="P59" s="45">
        <v>0</v>
      </c>
      <c r="Q59" s="46">
        <v>0</v>
      </c>
      <c r="R59" s="45">
        <v>0</v>
      </c>
      <c r="S59" s="45">
        <v>0</v>
      </c>
      <c r="T59" s="50">
        <v>0</v>
      </c>
      <c r="U59" s="42" t="s">
        <v>37</v>
      </c>
      <c r="V59" s="43" t="s">
        <v>37</v>
      </c>
    </row>
    <row r="60" spans="1:22" ht="15">
      <c r="A60" s="47" t="s">
        <v>9</v>
      </c>
      <c r="B60" s="44" t="s">
        <v>53</v>
      </c>
      <c r="C60" s="44" t="s">
        <v>21</v>
      </c>
      <c r="D60" s="44" t="s">
        <v>155</v>
      </c>
      <c r="E60" s="44" t="s">
        <v>163</v>
      </c>
      <c r="F60" s="44" t="s">
        <v>160</v>
      </c>
      <c r="G60" s="44" t="s">
        <v>161</v>
      </c>
      <c r="H60" s="48" t="s">
        <v>162</v>
      </c>
      <c r="I60" s="49">
        <v>0</v>
      </c>
      <c r="J60" s="45">
        <v>0</v>
      </c>
      <c r="K60" s="46">
        <v>0</v>
      </c>
      <c r="L60" s="45">
        <v>115.926776</v>
      </c>
      <c r="M60" s="45">
        <v>38.214718</v>
      </c>
      <c r="N60" s="50">
        <v>154.141494</v>
      </c>
      <c r="O60" s="49">
        <v>0</v>
      </c>
      <c r="P60" s="45">
        <v>0</v>
      </c>
      <c r="Q60" s="46">
        <v>0</v>
      </c>
      <c r="R60" s="45">
        <v>0</v>
      </c>
      <c r="S60" s="45">
        <v>0</v>
      </c>
      <c r="T60" s="50">
        <v>0</v>
      </c>
      <c r="U60" s="42" t="s">
        <v>37</v>
      </c>
      <c r="V60" s="43" t="s">
        <v>37</v>
      </c>
    </row>
    <row r="61" spans="1:22" ht="15">
      <c r="A61" s="47" t="s">
        <v>9</v>
      </c>
      <c r="B61" s="44" t="s">
        <v>53</v>
      </c>
      <c r="C61" s="44" t="s">
        <v>21</v>
      </c>
      <c r="D61" s="44" t="s">
        <v>155</v>
      </c>
      <c r="E61" s="44" t="s">
        <v>164</v>
      </c>
      <c r="F61" s="44" t="s">
        <v>77</v>
      </c>
      <c r="G61" s="44" t="s">
        <v>77</v>
      </c>
      <c r="H61" s="48" t="s">
        <v>125</v>
      </c>
      <c r="I61" s="49">
        <v>226.633662</v>
      </c>
      <c r="J61" s="45">
        <v>61.592108</v>
      </c>
      <c r="K61" s="46">
        <v>288.22577</v>
      </c>
      <c r="L61" s="45">
        <v>1635.001332</v>
      </c>
      <c r="M61" s="45">
        <v>519.08077</v>
      </c>
      <c r="N61" s="50">
        <v>2154.082102</v>
      </c>
      <c r="O61" s="49">
        <v>11.030102</v>
      </c>
      <c r="P61" s="45">
        <v>7.44051</v>
      </c>
      <c r="Q61" s="46">
        <v>18.470612</v>
      </c>
      <c r="R61" s="45">
        <v>224.386006</v>
      </c>
      <c r="S61" s="45">
        <v>88.669611</v>
      </c>
      <c r="T61" s="50">
        <v>313.055617</v>
      </c>
      <c r="U61" s="42" t="s">
        <v>37</v>
      </c>
      <c r="V61" s="43" t="s">
        <v>37</v>
      </c>
    </row>
    <row r="62" spans="1:22" ht="15">
      <c r="A62" s="47" t="s">
        <v>9</v>
      </c>
      <c r="B62" s="44" t="s">
        <v>53</v>
      </c>
      <c r="C62" s="44" t="s">
        <v>21</v>
      </c>
      <c r="D62" s="44" t="s">
        <v>155</v>
      </c>
      <c r="E62" s="44" t="s">
        <v>162</v>
      </c>
      <c r="F62" s="44" t="s">
        <v>160</v>
      </c>
      <c r="G62" s="44" t="s">
        <v>161</v>
      </c>
      <c r="H62" s="48" t="s">
        <v>162</v>
      </c>
      <c r="I62" s="49">
        <v>154.770693</v>
      </c>
      <c r="J62" s="45">
        <v>35.192901</v>
      </c>
      <c r="K62" s="46">
        <v>189.963594</v>
      </c>
      <c r="L62" s="45">
        <v>956.889718</v>
      </c>
      <c r="M62" s="45">
        <v>263.693029</v>
      </c>
      <c r="N62" s="50">
        <v>1220.582747</v>
      </c>
      <c r="O62" s="49">
        <v>160.862627</v>
      </c>
      <c r="P62" s="45">
        <v>33.245698</v>
      </c>
      <c r="Q62" s="46">
        <v>194.108325</v>
      </c>
      <c r="R62" s="45">
        <v>1672.431116</v>
      </c>
      <c r="S62" s="45">
        <v>310.580354</v>
      </c>
      <c r="T62" s="50">
        <v>1983.01147</v>
      </c>
      <c r="U62" s="27">
        <f>+((K62/Q62)-1)*100</f>
        <v>-2.1352669958900616</v>
      </c>
      <c r="V62" s="37">
        <f t="shared" si="2"/>
        <v>-38.448023853336565</v>
      </c>
    </row>
    <row r="63" spans="1:22" ht="15">
      <c r="A63" s="47" t="s">
        <v>9</v>
      </c>
      <c r="B63" s="44" t="s">
        <v>53</v>
      </c>
      <c r="C63" s="44" t="s">
        <v>21</v>
      </c>
      <c r="D63" s="44" t="s">
        <v>165</v>
      </c>
      <c r="E63" s="44" t="s">
        <v>166</v>
      </c>
      <c r="F63" s="44" t="s">
        <v>24</v>
      </c>
      <c r="G63" s="44" t="s">
        <v>104</v>
      </c>
      <c r="H63" s="48" t="s">
        <v>135</v>
      </c>
      <c r="I63" s="49">
        <v>0</v>
      </c>
      <c r="J63" s="45">
        <v>0</v>
      </c>
      <c r="K63" s="46">
        <v>0</v>
      </c>
      <c r="L63" s="45">
        <v>0</v>
      </c>
      <c r="M63" s="45">
        <v>0</v>
      </c>
      <c r="N63" s="50">
        <v>0</v>
      </c>
      <c r="O63" s="49">
        <v>0</v>
      </c>
      <c r="P63" s="45">
        <v>168.8716</v>
      </c>
      <c r="Q63" s="46">
        <v>168.8716</v>
      </c>
      <c r="R63" s="45">
        <v>0</v>
      </c>
      <c r="S63" s="45">
        <v>1302.5108</v>
      </c>
      <c r="T63" s="50">
        <v>1302.5108</v>
      </c>
      <c r="U63" s="42" t="s">
        <v>37</v>
      </c>
      <c r="V63" s="43" t="s">
        <v>37</v>
      </c>
    </row>
    <row r="64" spans="1:22" ht="15">
      <c r="A64" s="47" t="s">
        <v>9</v>
      </c>
      <c r="B64" s="44" t="s">
        <v>53</v>
      </c>
      <c r="C64" s="44" t="s">
        <v>220</v>
      </c>
      <c r="D64" s="44" t="s">
        <v>221</v>
      </c>
      <c r="E64" s="44" t="s">
        <v>222</v>
      </c>
      <c r="F64" s="44" t="s">
        <v>93</v>
      </c>
      <c r="G64" s="44" t="s">
        <v>93</v>
      </c>
      <c r="H64" s="48" t="s">
        <v>223</v>
      </c>
      <c r="I64" s="49">
        <v>8.536931</v>
      </c>
      <c r="J64" s="45">
        <v>0</v>
      </c>
      <c r="K64" s="46">
        <v>8.536931</v>
      </c>
      <c r="L64" s="45">
        <v>8.536931</v>
      </c>
      <c r="M64" s="45">
        <v>0</v>
      </c>
      <c r="N64" s="50">
        <v>8.536931</v>
      </c>
      <c r="O64" s="49">
        <v>0</v>
      </c>
      <c r="P64" s="45">
        <v>0</v>
      </c>
      <c r="Q64" s="46">
        <v>0</v>
      </c>
      <c r="R64" s="45">
        <v>26.472568</v>
      </c>
      <c r="S64" s="45">
        <v>0</v>
      </c>
      <c r="T64" s="50">
        <v>26.472568</v>
      </c>
      <c r="U64" s="42" t="s">
        <v>37</v>
      </c>
      <c r="V64" s="37">
        <f t="shared" si="2"/>
        <v>-67.75178365770938</v>
      </c>
    </row>
    <row r="65" spans="1:22" ht="15">
      <c r="A65" s="47" t="s">
        <v>9</v>
      </c>
      <c r="B65" s="44" t="s">
        <v>53</v>
      </c>
      <c r="C65" s="44" t="s">
        <v>21</v>
      </c>
      <c r="D65" s="44" t="s">
        <v>167</v>
      </c>
      <c r="E65" s="44" t="s">
        <v>168</v>
      </c>
      <c r="F65" s="44" t="s">
        <v>23</v>
      </c>
      <c r="G65" s="44" t="s">
        <v>22</v>
      </c>
      <c r="H65" s="48" t="s">
        <v>74</v>
      </c>
      <c r="I65" s="49">
        <v>76.590005</v>
      </c>
      <c r="J65" s="45">
        <v>11.84193</v>
      </c>
      <c r="K65" s="46">
        <v>88.431935</v>
      </c>
      <c r="L65" s="45">
        <v>635.088945</v>
      </c>
      <c r="M65" s="45">
        <v>100.704113</v>
      </c>
      <c r="N65" s="50">
        <v>735.793058</v>
      </c>
      <c r="O65" s="49">
        <v>70.277197</v>
      </c>
      <c r="P65" s="45">
        <v>10.894245</v>
      </c>
      <c r="Q65" s="46">
        <v>81.171442</v>
      </c>
      <c r="R65" s="45">
        <v>656.587957</v>
      </c>
      <c r="S65" s="45">
        <v>91.70981</v>
      </c>
      <c r="T65" s="50">
        <v>748.297768</v>
      </c>
      <c r="U65" s="27">
        <f>+((K65/Q65)-1)*100</f>
        <v>8.944639667729447</v>
      </c>
      <c r="V65" s="37">
        <f t="shared" si="2"/>
        <v>-1.6710874380157281</v>
      </c>
    </row>
    <row r="66" spans="1:22" ht="15">
      <c r="A66" s="47" t="s">
        <v>9</v>
      </c>
      <c r="B66" s="44" t="s">
        <v>53</v>
      </c>
      <c r="C66" s="44" t="s">
        <v>21</v>
      </c>
      <c r="D66" s="44" t="s">
        <v>169</v>
      </c>
      <c r="E66" s="44" t="s">
        <v>170</v>
      </c>
      <c r="F66" s="44" t="s">
        <v>61</v>
      </c>
      <c r="G66" s="44" t="s">
        <v>61</v>
      </c>
      <c r="H66" s="48" t="s">
        <v>171</v>
      </c>
      <c r="I66" s="49">
        <v>19224.920816</v>
      </c>
      <c r="J66" s="45">
        <v>0</v>
      </c>
      <c r="K66" s="46">
        <v>19224.920816</v>
      </c>
      <c r="L66" s="45">
        <v>162262.223214</v>
      </c>
      <c r="M66" s="45">
        <v>0</v>
      </c>
      <c r="N66" s="50">
        <v>162262.223214</v>
      </c>
      <c r="O66" s="49">
        <v>16974.636912</v>
      </c>
      <c r="P66" s="45">
        <v>0</v>
      </c>
      <c r="Q66" s="46">
        <v>16974.636912</v>
      </c>
      <c r="R66" s="45">
        <v>175779.431837</v>
      </c>
      <c r="S66" s="45">
        <v>0</v>
      </c>
      <c r="T66" s="50">
        <v>175779.431837</v>
      </c>
      <c r="U66" s="27">
        <f>+((K66/Q66)-1)*100</f>
        <v>13.256742489785989</v>
      </c>
      <c r="V66" s="37">
        <f t="shared" si="2"/>
        <v>-7.689869333253108</v>
      </c>
    </row>
    <row r="67" spans="1:22" ht="15">
      <c r="A67" s="47" t="s">
        <v>9</v>
      </c>
      <c r="B67" s="44" t="s">
        <v>229</v>
      </c>
      <c r="C67" s="44" t="s">
        <v>21</v>
      </c>
      <c r="D67" s="44" t="s">
        <v>169</v>
      </c>
      <c r="E67" s="44" t="s">
        <v>170</v>
      </c>
      <c r="F67" s="44" t="s">
        <v>61</v>
      </c>
      <c r="G67" s="44" t="s">
        <v>61</v>
      </c>
      <c r="H67" s="48" t="s">
        <v>171</v>
      </c>
      <c r="I67" s="49">
        <v>8033.1966</v>
      </c>
      <c r="J67" s="45">
        <v>0</v>
      </c>
      <c r="K67" s="46">
        <v>8033.1966</v>
      </c>
      <c r="L67" s="45">
        <v>69503.049</v>
      </c>
      <c r="M67" s="45">
        <v>0</v>
      </c>
      <c r="N67" s="50">
        <v>69503.049</v>
      </c>
      <c r="O67" s="49">
        <v>6721.3278</v>
      </c>
      <c r="P67" s="45">
        <v>0</v>
      </c>
      <c r="Q67" s="46">
        <v>6721.3278</v>
      </c>
      <c r="R67" s="45">
        <v>66170.3823</v>
      </c>
      <c r="S67" s="45">
        <v>0</v>
      </c>
      <c r="T67" s="50">
        <v>66170.3823</v>
      </c>
      <c r="U67" s="27">
        <f>+((K67/Q67)-1)*100</f>
        <v>19.51800059506099</v>
      </c>
      <c r="V67" s="37">
        <f t="shared" si="2"/>
        <v>5.036493041389001</v>
      </c>
    </row>
    <row r="68" spans="1:22" ht="15">
      <c r="A68" s="47" t="s">
        <v>9</v>
      </c>
      <c r="B68" s="44" t="s">
        <v>53</v>
      </c>
      <c r="C68" s="44" t="s">
        <v>21</v>
      </c>
      <c r="D68" s="44" t="s">
        <v>172</v>
      </c>
      <c r="E68" s="44" t="s">
        <v>173</v>
      </c>
      <c r="F68" s="44" t="s">
        <v>24</v>
      </c>
      <c r="G68" s="44" t="s">
        <v>112</v>
      </c>
      <c r="H68" s="48" t="s">
        <v>113</v>
      </c>
      <c r="I68" s="49">
        <v>441.795128</v>
      </c>
      <c r="J68" s="45">
        <v>92.553699</v>
      </c>
      <c r="K68" s="46">
        <v>534.348827</v>
      </c>
      <c r="L68" s="45">
        <v>4217.598093</v>
      </c>
      <c r="M68" s="45">
        <v>653.251369</v>
      </c>
      <c r="N68" s="50">
        <v>4870.849462</v>
      </c>
      <c r="O68" s="49">
        <v>0</v>
      </c>
      <c r="P68" s="45">
        <v>0</v>
      </c>
      <c r="Q68" s="46">
        <v>0</v>
      </c>
      <c r="R68" s="45">
        <v>0</v>
      </c>
      <c r="S68" s="45">
        <v>0</v>
      </c>
      <c r="T68" s="50">
        <v>0</v>
      </c>
      <c r="U68" s="42" t="s">
        <v>37</v>
      </c>
      <c r="V68" s="43" t="s">
        <v>37</v>
      </c>
    </row>
    <row r="69" spans="1:22" ht="15">
      <c r="A69" s="47" t="s">
        <v>9</v>
      </c>
      <c r="B69" s="44" t="s">
        <v>53</v>
      </c>
      <c r="C69" s="44" t="s">
        <v>21</v>
      </c>
      <c r="D69" s="44" t="s">
        <v>172</v>
      </c>
      <c r="E69" s="44" t="s">
        <v>174</v>
      </c>
      <c r="F69" s="44" t="s">
        <v>24</v>
      </c>
      <c r="G69" s="44" t="s">
        <v>112</v>
      </c>
      <c r="H69" s="48" t="s">
        <v>175</v>
      </c>
      <c r="I69" s="49">
        <v>0</v>
      </c>
      <c r="J69" s="45">
        <v>0</v>
      </c>
      <c r="K69" s="46">
        <v>0</v>
      </c>
      <c r="L69" s="45">
        <v>0</v>
      </c>
      <c r="M69" s="45">
        <v>0</v>
      </c>
      <c r="N69" s="50">
        <v>0</v>
      </c>
      <c r="O69" s="49">
        <v>484.343432</v>
      </c>
      <c r="P69" s="45">
        <v>48.557518</v>
      </c>
      <c r="Q69" s="46">
        <v>532.900951</v>
      </c>
      <c r="R69" s="45">
        <v>3400.616014</v>
      </c>
      <c r="S69" s="45">
        <v>507.241151</v>
      </c>
      <c r="T69" s="50">
        <v>3907.857165</v>
      </c>
      <c r="U69" s="42" t="s">
        <v>37</v>
      </c>
      <c r="V69" s="43" t="s">
        <v>37</v>
      </c>
    </row>
    <row r="70" spans="1:22" ht="15">
      <c r="A70" s="47" t="s">
        <v>9</v>
      </c>
      <c r="B70" s="44" t="s">
        <v>53</v>
      </c>
      <c r="C70" s="44" t="s">
        <v>201</v>
      </c>
      <c r="D70" s="44" t="s">
        <v>218</v>
      </c>
      <c r="E70" s="44" t="s">
        <v>219</v>
      </c>
      <c r="F70" s="44" t="s">
        <v>68</v>
      </c>
      <c r="G70" s="44" t="s">
        <v>116</v>
      </c>
      <c r="H70" s="48" t="s">
        <v>219</v>
      </c>
      <c r="I70" s="49">
        <v>0</v>
      </c>
      <c r="J70" s="45">
        <v>0</v>
      </c>
      <c r="K70" s="46">
        <v>0</v>
      </c>
      <c r="L70" s="45">
        <v>320.80888</v>
      </c>
      <c r="M70" s="45">
        <v>0</v>
      </c>
      <c r="N70" s="50">
        <v>320.80888</v>
      </c>
      <c r="O70" s="49">
        <v>0</v>
      </c>
      <c r="P70" s="45">
        <v>0</v>
      </c>
      <c r="Q70" s="46">
        <v>0</v>
      </c>
      <c r="R70" s="45">
        <v>0</v>
      </c>
      <c r="S70" s="45">
        <v>0</v>
      </c>
      <c r="T70" s="50">
        <v>0</v>
      </c>
      <c r="U70" s="42" t="s">
        <v>37</v>
      </c>
      <c r="V70" s="43" t="s">
        <v>37</v>
      </c>
    </row>
    <row r="71" spans="1:22" ht="15">
      <c r="A71" s="47" t="s">
        <v>9</v>
      </c>
      <c r="B71" s="44" t="s">
        <v>53</v>
      </c>
      <c r="C71" s="44" t="s">
        <v>21</v>
      </c>
      <c r="D71" s="44" t="s">
        <v>176</v>
      </c>
      <c r="E71" s="44" t="s">
        <v>177</v>
      </c>
      <c r="F71" s="44" t="s">
        <v>77</v>
      </c>
      <c r="G71" s="44" t="s">
        <v>77</v>
      </c>
      <c r="H71" s="48" t="s">
        <v>178</v>
      </c>
      <c r="I71" s="49">
        <v>685.0597</v>
      </c>
      <c r="J71" s="45">
        <v>0</v>
      </c>
      <c r="K71" s="46">
        <v>685.0597</v>
      </c>
      <c r="L71" s="45">
        <v>6263.4667</v>
      </c>
      <c r="M71" s="45">
        <v>0</v>
      </c>
      <c r="N71" s="50">
        <v>6263.4667</v>
      </c>
      <c r="O71" s="49">
        <v>0</v>
      </c>
      <c r="P71" s="45">
        <v>0</v>
      </c>
      <c r="Q71" s="46">
        <v>0</v>
      </c>
      <c r="R71" s="45">
        <v>0</v>
      </c>
      <c r="S71" s="45">
        <v>0</v>
      </c>
      <c r="T71" s="50">
        <v>0</v>
      </c>
      <c r="U71" s="42" t="s">
        <v>37</v>
      </c>
      <c r="V71" s="43" t="s">
        <v>37</v>
      </c>
    </row>
    <row r="72" spans="1:22" ht="15">
      <c r="A72" s="47" t="s">
        <v>9</v>
      </c>
      <c r="B72" s="44" t="s">
        <v>53</v>
      </c>
      <c r="C72" s="44" t="s">
        <v>21</v>
      </c>
      <c r="D72" s="44" t="s">
        <v>176</v>
      </c>
      <c r="E72" s="44" t="s">
        <v>179</v>
      </c>
      <c r="F72" s="44" t="s">
        <v>77</v>
      </c>
      <c r="G72" s="44" t="s">
        <v>77</v>
      </c>
      <c r="H72" s="48" t="s">
        <v>178</v>
      </c>
      <c r="I72" s="49">
        <v>0</v>
      </c>
      <c r="J72" s="45">
        <v>153.162</v>
      </c>
      <c r="K72" s="46">
        <v>153.162</v>
      </c>
      <c r="L72" s="45">
        <v>39.6584</v>
      </c>
      <c r="M72" s="45">
        <v>1213.477</v>
      </c>
      <c r="N72" s="50">
        <v>1253.1354</v>
      </c>
      <c r="O72" s="49">
        <v>665.9415</v>
      </c>
      <c r="P72" s="45">
        <v>173.1711</v>
      </c>
      <c r="Q72" s="46">
        <v>839.1126</v>
      </c>
      <c r="R72" s="45">
        <v>4864.1857</v>
      </c>
      <c r="S72" s="45">
        <v>1550.9525</v>
      </c>
      <c r="T72" s="50">
        <v>6415.1382</v>
      </c>
      <c r="U72" s="27">
        <f>+((K72/Q72)-1)*100</f>
        <v>-81.74714573467256</v>
      </c>
      <c r="V72" s="37">
        <f t="shared" si="2"/>
        <v>-80.46596408476438</v>
      </c>
    </row>
    <row r="73" spans="1:22" ht="15">
      <c r="A73" s="47" t="s">
        <v>9</v>
      </c>
      <c r="B73" s="44" t="s">
        <v>53</v>
      </c>
      <c r="C73" s="44" t="s">
        <v>21</v>
      </c>
      <c r="D73" s="44" t="s">
        <v>27</v>
      </c>
      <c r="E73" s="44" t="s">
        <v>180</v>
      </c>
      <c r="F73" s="44" t="s">
        <v>26</v>
      </c>
      <c r="G73" s="44" t="s">
        <v>181</v>
      </c>
      <c r="H73" s="48" t="s">
        <v>182</v>
      </c>
      <c r="I73" s="49">
        <v>0</v>
      </c>
      <c r="J73" s="45">
        <v>0</v>
      </c>
      <c r="K73" s="46">
        <v>0</v>
      </c>
      <c r="L73" s="45">
        <v>15553.304552</v>
      </c>
      <c r="M73" s="45">
        <v>0</v>
      </c>
      <c r="N73" s="50">
        <v>15553.304552</v>
      </c>
      <c r="O73" s="49">
        <v>2947.095855</v>
      </c>
      <c r="P73" s="45">
        <v>0</v>
      </c>
      <c r="Q73" s="46">
        <v>2947.095855</v>
      </c>
      <c r="R73" s="45">
        <v>21960.293243</v>
      </c>
      <c r="S73" s="45">
        <v>0</v>
      </c>
      <c r="T73" s="50">
        <v>21960.293243</v>
      </c>
      <c r="U73" s="42" t="s">
        <v>37</v>
      </c>
      <c r="V73" s="37">
        <f t="shared" si="2"/>
        <v>-29.175333043616224</v>
      </c>
    </row>
    <row r="74" spans="1:22" ht="15">
      <c r="A74" s="47" t="s">
        <v>9</v>
      </c>
      <c r="B74" s="44" t="s">
        <v>53</v>
      </c>
      <c r="C74" s="44" t="s">
        <v>21</v>
      </c>
      <c r="D74" s="44" t="s">
        <v>27</v>
      </c>
      <c r="E74" s="44" t="s">
        <v>183</v>
      </c>
      <c r="F74" s="44" t="s">
        <v>26</v>
      </c>
      <c r="G74" s="44" t="s">
        <v>181</v>
      </c>
      <c r="H74" s="48" t="s">
        <v>182</v>
      </c>
      <c r="I74" s="49">
        <v>14576.597915</v>
      </c>
      <c r="J74" s="45">
        <v>0</v>
      </c>
      <c r="K74" s="46">
        <v>14576.597915</v>
      </c>
      <c r="L74" s="45">
        <v>124812.7516</v>
      </c>
      <c r="M74" s="45">
        <v>0</v>
      </c>
      <c r="N74" s="50">
        <v>124812.7516</v>
      </c>
      <c r="O74" s="49">
        <v>13306.406502</v>
      </c>
      <c r="P74" s="45">
        <v>0</v>
      </c>
      <c r="Q74" s="46">
        <v>13306.406502</v>
      </c>
      <c r="R74" s="45">
        <v>122593.569582</v>
      </c>
      <c r="S74" s="45">
        <v>0</v>
      </c>
      <c r="T74" s="50">
        <v>122593.569582</v>
      </c>
      <c r="U74" s="27">
        <f aca="true" t="shared" si="3" ref="U74:U79">+((K74/Q74)-1)*100</f>
        <v>9.545713283365309</v>
      </c>
      <c r="V74" s="37">
        <f t="shared" si="2"/>
        <v>1.810194470694193</v>
      </c>
    </row>
    <row r="75" spans="1:22" ht="15">
      <c r="A75" s="47" t="s">
        <v>9</v>
      </c>
      <c r="B75" s="44" t="s">
        <v>53</v>
      </c>
      <c r="C75" s="44" t="s">
        <v>21</v>
      </c>
      <c r="D75" s="44" t="s">
        <v>27</v>
      </c>
      <c r="E75" s="44" t="s">
        <v>184</v>
      </c>
      <c r="F75" s="44" t="s">
        <v>185</v>
      </c>
      <c r="G75" s="44" t="s">
        <v>186</v>
      </c>
      <c r="H75" s="48" t="s">
        <v>187</v>
      </c>
      <c r="I75" s="49">
        <v>1378.090151</v>
      </c>
      <c r="J75" s="45">
        <v>0</v>
      </c>
      <c r="K75" s="46">
        <v>1378.090151</v>
      </c>
      <c r="L75" s="45">
        <v>11091.593227</v>
      </c>
      <c r="M75" s="45">
        <v>0</v>
      </c>
      <c r="N75" s="50">
        <v>11091.593227</v>
      </c>
      <c r="O75" s="49">
        <v>1180.953189</v>
      </c>
      <c r="P75" s="45">
        <v>0</v>
      </c>
      <c r="Q75" s="46">
        <v>1180.953189</v>
      </c>
      <c r="R75" s="45">
        <v>7443.034892</v>
      </c>
      <c r="S75" s="45">
        <v>0</v>
      </c>
      <c r="T75" s="50">
        <v>7443.034892</v>
      </c>
      <c r="U75" s="27">
        <f t="shared" si="3"/>
        <v>16.693037779671037</v>
      </c>
      <c r="V75" s="37">
        <f t="shared" si="2"/>
        <v>49.019766640105125</v>
      </c>
    </row>
    <row r="76" spans="1:22" ht="15">
      <c r="A76" s="47" t="s">
        <v>9</v>
      </c>
      <c r="B76" s="44" t="s">
        <v>53</v>
      </c>
      <c r="C76" s="44" t="s">
        <v>21</v>
      </c>
      <c r="D76" s="44" t="s">
        <v>27</v>
      </c>
      <c r="E76" s="44" t="s">
        <v>243</v>
      </c>
      <c r="F76" s="44" t="s">
        <v>185</v>
      </c>
      <c r="G76" s="44" t="s">
        <v>186</v>
      </c>
      <c r="H76" s="48" t="s">
        <v>187</v>
      </c>
      <c r="I76" s="49">
        <v>5584.113917</v>
      </c>
      <c r="J76" s="45">
        <v>0</v>
      </c>
      <c r="K76" s="46">
        <v>5584.113917</v>
      </c>
      <c r="L76" s="45">
        <v>66266.735149</v>
      </c>
      <c r="M76" s="45">
        <v>0</v>
      </c>
      <c r="N76" s="50">
        <v>66266.735149</v>
      </c>
      <c r="O76" s="49">
        <v>5310.090945</v>
      </c>
      <c r="P76" s="45">
        <v>0</v>
      </c>
      <c r="Q76" s="46">
        <v>5310.090945</v>
      </c>
      <c r="R76" s="45">
        <v>64792.376453</v>
      </c>
      <c r="S76" s="45">
        <v>0</v>
      </c>
      <c r="T76" s="50">
        <v>64792.376453</v>
      </c>
      <c r="U76" s="27">
        <f t="shared" si="3"/>
        <v>5.160419564151164</v>
      </c>
      <c r="V76" s="37">
        <f t="shared" si="2"/>
        <v>2.275512609217989</v>
      </c>
    </row>
    <row r="77" spans="1:22" ht="15">
      <c r="A77" s="47" t="s">
        <v>9</v>
      </c>
      <c r="B77" s="44" t="s">
        <v>53</v>
      </c>
      <c r="C77" s="44" t="s">
        <v>21</v>
      </c>
      <c r="D77" s="44" t="s">
        <v>27</v>
      </c>
      <c r="E77" s="44" t="s">
        <v>188</v>
      </c>
      <c r="F77" s="44" t="s">
        <v>185</v>
      </c>
      <c r="G77" s="44" t="s">
        <v>186</v>
      </c>
      <c r="H77" s="48" t="s">
        <v>187</v>
      </c>
      <c r="I77" s="49">
        <v>4061.167989</v>
      </c>
      <c r="J77" s="45">
        <v>0</v>
      </c>
      <c r="K77" s="46">
        <v>4061.167989</v>
      </c>
      <c r="L77" s="45">
        <v>14599.212352</v>
      </c>
      <c r="M77" s="45">
        <v>0</v>
      </c>
      <c r="N77" s="50">
        <v>14599.212352</v>
      </c>
      <c r="O77" s="49">
        <v>2049.723147</v>
      </c>
      <c r="P77" s="45">
        <v>0</v>
      </c>
      <c r="Q77" s="46">
        <v>2049.723147</v>
      </c>
      <c r="R77" s="45">
        <v>11151.231206</v>
      </c>
      <c r="S77" s="45">
        <v>0</v>
      </c>
      <c r="T77" s="50">
        <v>11151.231206</v>
      </c>
      <c r="U77" s="27">
        <f t="shared" si="3"/>
        <v>98.13251340523597</v>
      </c>
      <c r="V77" s="37">
        <f t="shared" si="2"/>
        <v>30.92018345153482</v>
      </c>
    </row>
    <row r="78" spans="1:22" ht="15">
      <c r="A78" s="47" t="s">
        <v>9</v>
      </c>
      <c r="B78" s="44" t="s">
        <v>229</v>
      </c>
      <c r="C78" s="44" t="s">
        <v>21</v>
      </c>
      <c r="D78" s="44" t="s">
        <v>27</v>
      </c>
      <c r="E78" s="44" t="s">
        <v>180</v>
      </c>
      <c r="F78" s="44" t="s">
        <v>26</v>
      </c>
      <c r="G78" s="44" t="s">
        <v>181</v>
      </c>
      <c r="H78" s="48" t="s">
        <v>182</v>
      </c>
      <c r="I78" s="49">
        <v>248.659503</v>
      </c>
      <c r="J78" s="45">
        <v>0</v>
      </c>
      <c r="K78" s="46">
        <v>248.659503</v>
      </c>
      <c r="L78" s="45">
        <v>2351.753449</v>
      </c>
      <c r="M78" s="45">
        <v>0</v>
      </c>
      <c r="N78" s="50">
        <v>2351.753449</v>
      </c>
      <c r="O78" s="49">
        <v>350.06895</v>
      </c>
      <c r="P78" s="45">
        <v>0</v>
      </c>
      <c r="Q78" s="46">
        <v>350.06895</v>
      </c>
      <c r="R78" s="45">
        <v>3580.036283</v>
      </c>
      <c r="S78" s="45">
        <v>0</v>
      </c>
      <c r="T78" s="50">
        <v>3580.036283</v>
      </c>
      <c r="U78" s="27">
        <f t="shared" si="3"/>
        <v>-28.96842093536144</v>
      </c>
      <c r="V78" s="37">
        <f t="shared" si="2"/>
        <v>-34.30922864755782</v>
      </c>
    </row>
    <row r="79" spans="1:22" ht="15">
      <c r="A79" s="47" t="s">
        <v>9</v>
      </c>
      <c r="B79" s="44" t="s">
        <v>229</v>
      </c>
      <c r="C79" s="44" t="s">
        <v>21</v>
      </c>
      <c r="D79" s="44" t="s">
        <v>27</v>
      </c>
      <c r="E79" s="44" t="s">
        <v>184</v>
      </c>
      <c r="F79" s="44" t="s">
        <v>185</v>
      </c>
      <c r="G79" s="44" t="s">
        <v>186</v>
      </c>
      <c r="H79" s="48" t="s">
        <v>187</v>
      </c>
      <c r="I79" s="49">
        <v>551.988896</v>
      </c>
      <c r="J79" s="45">
        <v>0</v>
      </c>
      <c r="K79" s="46">
        <v>551.988896</v>
      </c>
      <c r="L79" s="45">
        <v>3797.879506</v>
      </c>
      <c r="M79" s="45">
        <v>0</v>
      </c>
      <c r="N79" s="50">
        <v>3797.879506</v>
      </c>
      <c r="O79" s="49">
        <v>771.247686</v>
      </c>
      <c r="P79" s="45">
        <v>0</v>
      </c>
      <c r="Q79" s="46">
        <v>771.247686</v>
      </c>
      <c r="R79" s="45">
        <v>10450.289525</v>
      </c>
      <c r="S79" s="45">
        <v>0</v>
      </c>
      <c r="T79" s="50">
        <v>10450.289525</v>
      </c>
      <c r="U79" s="27">
        <f t="shared" si="3"/>
        <v>-28.429101828125305</v>
      </c>
      <c r="V79" s="37">
        <f t="shared" si="2"/>
        <v>-63.65766233639349</v>
      </c>
    </row>
    <row r="80" spans="1:22" ht="15">
      <c r="A80" s="47" t="s">
        <v>9</v>
      </c>
      <c r="B80" s="44" t="s">
        <v>229</v>
      </c>
      <c r="C80" s="44" t="s">
        <v>21</v>
      </c>
      <c r="D80" s="44" t="s">
        <v>27</v>
      </c>
      <c r="E80" s="44" t="s">
        <v>243</v>
      </c>
      <c r="F80" s="44" t="s">
        <v>185</v>
      </c>
      <c r="G80" s="44" t="s">
        <v>186</v>
      </c>
      <c r="H80" s="48" t="s">
        <v>187</v>
      </c>
      <c r="I80" s="49">
        <v>512.698975</v>
      </c>
      <c r="J80" s="45">
        <v>0</v>
      </c>
      <c r="K80" s="46">
        <v>512.698975</v>
      </c>
      <c r="L80" s="45">
        <v>8536.125654</v>
      </c>
      <c r="M80" s="45">
        <v>0</v>
      </c>
      <c r="N80" s="50">
        <v>8536.125654</v>
      </c>
      <c r="O80" s="49">
        <v>845.677463</v>
      </c>
      <c r="P80" s="45">
        <v>0</v>
      </c>
      <c r="Q80" s="46">
        <v>845.677463</v>
      </c>
      <c r="R80" s="45">
        <v>8854.176593</v>
      </c>
      <c r="S80" s="45">
        <v>0</v>
      </c>
      <c r="T80" s="50">
        <v>8854.176593</v>
      </c>
      <c r="U80" s="27">
        <f aca="true" t="shared" si="4" ref="U80:U91">+((K80/Q80)-1)*100</f>
        <v>-39.37417071737668</v>
      </c>
      <c r="V80" s="37">
        <f aca="true" t="shared" si="5" ref="V80:V91">+((N80/T80)-1)*100</f>
        <v>-3.5921006957490342</v>
      </c>
    </row>
    <row r="81" spans="1:22" ht="15">
      <c r="A81" s="47" t="s">
        <v>9</v>
      </c>
      <c r="B81" s="44" t="s">
        <v>229</v>
      </c>
      <c r="C81" s="44" t="s">
        <v>21</v>
      </c>
      <c r="D81" s="44" t="s">
        <v>27</v>
      </c>
      <c r="E81" s="44" t="s">
        <v>188</v>
      </c>
      <c r="F81" s="44" t="s">
        <v>185</v>
      </c>
      <c r="G81" s="44" t="s">
        <v>186</v>
      </c>
      <c r="H81" s="48" t="s">
        <v>187</v>
      </c>
      <c r="I81" s="49">
        <v>1806.656387</v>
      </c>
      <c r="J81" s="45">
        <v>0</v>
      </c>
      <c r="K81" s="46">
        <v>1806.656387</v>
      </c>
      <c r="L81" s="45">
        <v>13986.011701</v>
      </c>
      <c r="M81" s="45">
        <v>0</v>
      </c>
      <c r="N81" s="50">
        <v>13986.011701</v>
      </c>
      <c r="O81" s="49">
        <v>1169.066493</v>
      </c>
      <c r="P81" s="45">
        <v>0</v>
      </c>
      <c r="Q81" s="46">
        <v>1169.066493</v>
      </c>
      <c r="R81" s="45">
        <v>6203.30782</v>
      </c>
      <c r="S81" s="45">
        <v>0</v>
      </c>
      <c r="T81" s="50">
        <v>6203.30782</v>
      </c>
      <c r="U81" s="27">
        <f t="shared" si="4"/>
        <v>54.53837722812913</v>
      </c>
      <c r="V81" s="43" t="s">
        <v>37</v>
      </c>
    </row>
    <row r="82" spans="1:22" ht="15">
      <c r="A82" s="47" t="s">
        <v>9</v>
      </c>
      <c r="B82" s="44" t="s">
        <v>53</v>
      </c>
      <c r="C82" s="44" t="s">
        <v>21</v>
      </c>
      <c r="D82" s="44" t="s">
        <v>189</v>
      </c>
      <c r="E82" s="44" t="s">
        <v>190</v>
      </c>
      <c r="F82" s="44" t="s">
        <v>23</v>
      </c>
      <c r="G82" s="44" t="s">
        <v>22</v>
      </c>
      <c r="H82" s="48" t="s">
        <v>191</v>
      </c>
      <c r="I82" s="49">
        <v>39.994334</v>
      </c>
      <c r="J82" s="45">
        <v>73.721238</v>
      </c>
      <c r="K82" s="46">
        <v>113.715572</v>
      </c>
      <c r="L82" s="45">
        <v>52.659678</v>
      </c>
      <c r="M82" s="45">
        <v>597.99568</v>
      </c>
      <c r="N82" s="50">
        <v>650.655358</v>
      </c>
      <c r="O82" s="49">
        <v>0</v>
      </c>
      <c r="P82" s="45">
        <v>56.0811</v>
      </c>
      <c r="Q82" s="46">
        <v>56.0811</v>
      </c>
      <c r="R82" s="45">
        <v>0</v>
      </c>
      <c r="S82" s="45">
        <v>664.3228</v>
      </c>
      <c r="T82" s="50">
        <v>664.3228</v>
      </c>
      <c r="U82" s="42" t="s">
        <v>37</v>
      </c>
      <c r="V82" s="37">
        <f t="shared" si="5"/>
        <v>-2.0573495294757382</v>
      </c>
    </row>
    <row r="83" spans="1:22" ht="15">
      <c r="A83" s="47" t="s">
        <v>9</v>
      </c>
      <c r="B83" s="44" t="s">
        <v>53</v>
      </c>
      <c r="C83" s="44" t="s">
        <v>21</v>
      </c>
      <c r="D83" s="44" t="s">
        <v>189</v>
      </c>
      <c r="E83" s="44" t="s">
        <v>192</v>
      </c>
      <c r="F83" s="44" t="s">
        <v>23</v>
      </c>
      <c r="G83" s="44" t="s">
        <v>22</v>
      </c>
      <c r="H83" s="48" t="s">
        <v>22</v>
      </c>
      <c r="I83" s="49">
        <v>0</v>
      </c>
      <c r="J83" s="45">
        <v>5.612869</v>
      </c>
      <c r="K83" s="46">
        <v>5.612869</v>
      </c>
      <c r="L83" s="45">
        <v>0</v>
      </c>
      <c r="M83" s="45">
        <v>160.798444</v>
      </c>
      <c r="N83" s="50">
        <v>160.798444</v>
      </c>
      <c r="O83" s="49">
        <v>0</v>
      </c>
      <c r="P83" s="45">
        <v>21.5736</v>
      </c>
      <c r="Q83" s="46">
        <v>21.5736</v>
      </c>
      <c r="R83" s="45">
        <v>0</v>
      </c>
      <c r="S83" s="45">
        <v>143.6761</v>
      </c>
      <c r="T83" s="50">
        <v>143.6761</v>
      </c>
      <c r="U83" s="27">
        <f t="shared" si="4"/>
        <v>-73.98269644380169</v>
      </c>
      <c r="V83" s="37">
        <f t="shared" si="5"/>
        <v>11.917322366072014</v>
      </c>
    </row>
    <row r="84" spans="1:22" ht="15">
      <c r="A84" s="47" t="s">
        <v>9</v>
      </c>
      <c r="B84" s="44" t="s">
        <v>53</v>
      </c>
      <c r="C84" s="44" t="s">
        <v>21</v>
      </c>
      <c r="D84" s="44" t="s">
        <v>189</v>
      </c>
      <c r="E84" s="44" t="s">
        <v>193</v>
      </c>
      <c r="F84" s="44" t="s">
        <v>23</v>
      </c>
      <c r="G84" s="44" t="s">
        <v>22</v>
      </c>
      <c r="H84" s="48" t="s">
        <v>74</v>
      </c>
      <c r="I84" s="49">
        <v>0</v>
      </c>
      <c r="J84" s="45">
        <v>0</v>
      </c>
      <c r="K84" s="46">
        <v>0</v>
      </c>
      <c r="L84" s="45">
        <v>0</v>
      </c>
      <c r="M84" s="45">
        <v>2.997003</v>
      </c>
      <c r="N84" s="50">
        <v>2.997003</v>
      </c>
      <c r="O84" s="49">
        <v>0</v>
      </c>
      <c r="P84" s="45">
        <v>0</v>
      </c>
      <c r="Q84" s="46">
        <v>0</v>
      </c>
      <c r="R84" s="45">
        <v>0</v>
      </c>
      <c r="S84" s="45">
        <v>0</v>
      </c>
      <c r="T84" s="50">
        <v>0</v>
      </c>
      <c r="U84" s="42" t="s">
        <v>37</v>
      </c>
      <c r="V84" s="43" t="s">
        <v>37</v>
      </c>
    </row>
    <row r="85" spans="1:22" ht="15">
      <c r="A85" s="47" t="s">
        <v>9</v>
      </c>
      <c r="B85" s="44" t="s">
        <v>53</v>
      </c>
      <c r="C85" s="44" t="s">
        <v>21</v>
      </c>
      <c r="D85" s="44" t="s">
        <v>189</v>
      </c>
      <c r="E85" s="44" t="s">
        <v>194</v>
      </c>
      <c r="F85" s="44" t="s">
        <v>23</v>
      </c>
      <c r="G85" s="44" t="s">
        <v>22</v>
      </c>
      <c r="H85" s="48" t="s">
        <v>191</v>
      </c>
      <c r="I85" s="49">
        <v>0</v>
      </c>
      <c r="J85" s="45">
        <v>0.158483</v>
      </c>
      <c r="K85" s="46">
        <v>0.158483</v>
      </c>
      <c r="L85" s="45">
        <v>0</v>
      </c>
      <c r="M85" s="45">
        <v>0.158483</v>
      </c>
      <c r="N85" s="50">
        <v>0.158483</v>
      </c>
      <c r="O85" s="49">
        <v>0</v>
      </c>
      <c r="P85" s="45">
        <v>0</v>
      </c>
      <c r="Q85" s="46">
        <v>0</v>
      </c>
      <c r="R85" s="45">
        <v>0</v>
      </c>
      <c r="S85" s="45">
        <v>0</v>
      </c>
      <c r="T85" s="50">
        <v>0</v>
      </c>
      <c r="U85" s="42" t="s">
        <v>37</v>
      </c>
      <c r="V85" s="43" t="s">
        <v>37</v>
      </c>
    </row>
    <row r="86" spans="1:22" ht="15">
      <c r="A86" s="47" t="s">
        <v>9</v>
      </c>
      <c r="B86" s="44" t="s">
        <v>53</v>
      </c>
      <c r="C86" s="44" t="s">
        <v>21</v>
      </c>
      <c r="D86" s="44" t="s">
        <v>189</v>
      </c>
      <c r="E86" s="44" t="s">
        <v>195</v>
      </c>
      <c r="F86" s="44" t="s">
        <v>23</v>
      </c>
      <c r="G86" s="44" t="s">
        <v>22</v>
      </c>
      <c r="H86" s="48" t="s">
        <v>22</v>
      </c>
      <c r="I86" s="49">
        <v>0</v>
      </c>
      <c r="J86" s="45">
        <v>0</v>
      </c>
      <c r="K86" s="46">
        <v>0</v>
      </c>
      <c r="L86" s="45">
        <v>0</v>
      </c>
      <c r="M86" s="45">
        <v>0.103918</v>
      </c>
      <c r="N86" s="50">
        <v>0.103918</v>
      </c>
      <c r="O86" s="49">
        <v>0</v>
      </c>
      <c r="P86" s="45">
        <v>0</v>
      </c>
      <c r="Q86" s="46">
        <v>0</v>
      </c>
      <c r="R86" s="45">
        <v>0</v>
      </c>
      <c r="S86" s="45">
        <v>0</v>
      </c>
      <c r="T86" s="50">
        <v>0</v>
      </c>
      <c r="U86" s="42" t="s">
        <v>37</v>
      </c>
      <c r="V86" s="43" t="s">
        <v>37</v>
      </c>
    </row>
    <row r="87" spans="1:22" ht="15">
      <c r="A87" s="47" t="s">
        <v>9</v>
      </c>
      <c r="B87" s="44" t="s">
        <v>53</v>
      </c>
      <c r="C87" s="44" t="s">
        <v>21</v>
      </c>
      <c r="D87" s="44" t="s">
        <v>189</v>
      </c>
      <c r="E87" s="44" t="s">
        <v>143</v>
      </c>
      <c r="F87" s="44" t="s">
        <v>23</v>
      </c>
      <c r="G87" s="44" t="s">
        <v>22</v>
      </c>
      <c r="H87" s="48" t="s">
        <v>22</v>
      </c>
      <c r="I87" s="49">
        <v>126.37971</v>
      </c>
      <c r="J87" s="45">
        <v>102.946152</v>
      </c>
      <c r="K87" s="46">
        <v>229.325862</v>
      </c>
      <c r="L87" s="45">
        <v>806.155129</v>
      </c>
      <c r="M87" s="45">
        <v>1094.1127</v>
      </c>
      <c r="N87" s="50">
        <v>1900.267829</v>
      </c>
      <c r="O87" s="49">
        <v>0</v>
      </c>
      <c r="P87" s="45">
        <v>194.4329</v>
      </c>
      <c r="Q87" s="46">
        <v>194.4329</v>
      </c>
      <c r="R87" s="45">
        <v>0</v>
      </c>
      <c r="S87" s="45">
        <v>1343.602369</v>
      </c>
      <c r="T87" s="50">
        <v>1343.602369</v>
      </c>
      <c r="U87" s="27">
        <f t="shared" si="4"/>
        <v>17.94601736640251</v>
      </c>
      <c r="V87" s="37">
        <f t="shared" si="5"/>
        <v>41.430818584690954</v>
      </c>
    </row>
    <row r="88" spans="1:22" ht="15">
      <c r="A88" s="47" t="s">
        <v>9</v>
      </c>
      <c r="B88" s="44" t="s">
        <v>53</v>
      </c>
      <c r="C88" s="44" t="s">
        <v>21</v>
      </c>
      <c r="D88" s="44" t="s">
        <v>189</v>
      </c>
      <c r="E88" s="44" t="s">
        <v>196</v>
      </c>
      <c r="F88" s="44" t="s">
        <v>23</v>
      </c>
      <c r="G88" s="44" t="s">
        <v>22</v>
      </c>
      <c r="H88" s="48" t="s">
        <v>74</v>
      </c>
      <c r="I88" s="49">
        <v>79.905624</v>
      </c>
      <c r="J88" s="45">
        <v>34.79118</v>
      </c>
      <c r="K88" s="46">
        <v>114.696804</v>
      </c>
      <c r="L88" s="45">
        <v>520.015143</v>
      </c>
      <c r="M88" s="45">
        <v>361.443054</v>
      </c>
      <c r="N88" s="50">
        <v>881.458197</v>
      </c>
      <c r="O88" s="49">
        <v>0</v>
      </c>
      <c r="P88" s="45">
        <v>0</v>
      </c>
      <c r="Q88" s="46">
        <v>0</v>
      </c>
      <c r="R88" s="45">
        <v>0</v>
      </c>
      <c r="S88" s="45">
        <v>0</v>
      </c>
      <c r="T88" s="50">
        <v>0</v>
      </c>
      <c r="U88" s="42" t="s">
        <v>37</v>
      </c>
      <c r="V88" s="43" t="s">
        <v>37</v>
      </c>
    </row>
    <row r="89" spans="1:22" ht="15">
      <c r="A89" s="47" t="s">
        <v>9</v>
      </c>
      <c r="B89" s="44" t="s">
        <v>53</v>
      </c>
      <c r="C89" s="44" t="s">
        <v>21</v>
      </c>
      <c r="D89" s="44" t="s">
        <v>197</v>
      </c>
      <c r="E89" s="44" t="s">
        <v>198</v>
      </c>
      <c r="F89" s="44" t="s">
        <v>199</v>
      </c>
      <c r="G89" s="44" t="s">
        <v>200</v>
      </c>
      <c r="H89" s="48" t="s">
        <v>200</v>
      </c>
      <c r="I89" s="49">
        <v>8140.9237</v>
      </c>
      <c r="J89" s="45">
        <v>0</v>
      </c>
      <c r="K89" s="46">
        <v>8140.9237</v>
      </c>
      <c r="L89" s="45">
        <v>55946.66805</v>
      </c>
      <c r="M89" s="45">
        <v>0</v>
      </c>
      <c r="N89" s="50">
        <v>55946.66805</v>
      </c>
      <c r="O89" s="49">
        <v>8937.26405</v>
      </c>
      <c r="P89" s="45">
        <v>0</v>
      </c>
      <c r="Q89" s="46">
        <v>8937.26405</v>
      </c>
      <c r="R89" s="45">
        <v>56953.52424</v>
      </c>
      <c r="S89" s="45">
        <v>0</v>
      </c>
      <c r="T89" s="50">
        <v>56953.52424</v>
      </c>
      <c r="U89" s="27">
        <f t="shared" si="4"/>
        <v>-8.910337051079964</v>
      </c>
      <c r="V89" s="37">
        <f t="shared" si="5"/>
        <v>-1.7678558147817935</v>
      </c>
    </row>
    <row r="90" spans="1:22" ht="15">
      <c r="A90" s="47" t="s">
        <v>9</v>
      </c>
      <c r="B90" s="44" t="s">
        <v>224</v>
      </c>
      <c r="C90" s="44" t="s">
        <v>21</v>
      </c>
      <c r="D90" s="44" t="s">
        <v>197</v>
      </c>
      <c r="E90" s="44" t="s">
        <v>198</v>
      </c>
      <c r="F90" s="44" t="s">
        <v>199</v>
      </c>
      <c r="G90" s="44" t="s">
        <v>200</v>
      </c>
      <c r="H90" s="48" t="s">
        <v>200</v>
      </c>
      <c r="I90" s="49">
        <v>0</v>
      </c>
      <c r="J90" s="45">
        <v>22.544341</v>
      </c>
      <c r="K90" s="46">
        <v>22.544341</v>
      </c>
      <c r="L90" s="45">
        <v>0</v>
      </c>
      <c r="M90" s="45">
        <v>22.544341</v>
      </c>
      <c r="N90" s="50">
        <v>22.544341</v>
      </c>
      <c r="O90" s="49">
        <v>0</v>
      </c>
      <c r="P90" s="45">
        <v>0</v>
      </c>
      <c r="Q90" s="46">
        <v>0</v>
      </c>
      <c r="R90" s="45">
        <v>0</v>
      </c>
      <c r="S90" s="45">
        <v>0</v>
      </c>
      <c r="T90" s="50">
        <v>0</v>
      </c>
      <c r="U90" s="42" t="s">
        <v>37</v>
      </c>
      <c r="V90" s="43" t="s">
        <v>37</v>
      </c>
    </row>
    <row r="91" spans="1:22" ht="15">
      <c r="A91" s="47" t="s">
        <v>9</v>
      </c>
      <c r="B91" s="44" t="s">
        <v>229</v>
      </c>
      <c r="C91" s="44" t="s">
        <v>21</v>
      </c>
      <c r="D91" s="44" t="s">
        <v>197</v>
      </c>
      <c r="E91" s="44" t="s">
        <v>233</v>
      </c>
      <c r="F91" s="44" t="s">
        <v>199</v>
      </c>
      <c r="G91" s="44" t="s">
        <v>200</v>
      </c>
      <c r="H91" s="48" t="s">
        <v>200</v>
      </c>
      <c r="I91" s="49">
        <v>2133.37</v>
      </c>
      <c r="J91" s="45">
        <v>0</v>
      </c>
      <c r="K91" s="46">
        <v>2133.37</v>
      </c>
      <c r="L91" s="45">
        <v>19404.674</v>
      </c>
      <c r="M91" s="45">
        <v>0</v>
      </c>
      <c r="N91" s="50">
        <v>19404.674</v>
      </c>
      <c r="O91" s="49">
        <v>2354.941</v>
      </c>
      <c r="P91" s="45">
        <v>0</v>
      </c>
      <c r="Q91" s="46">
        <v>2354.941</v>
      </c>
      <c r="R91" s="45">
        <v>18579.711</v>
      </c>
      <c r="S91" s="45">
        <v>0</v>
      </c>
      <c r="T91" s="50">
        <v>18579.711</v>
      </c>
      <c r="U91" s="27">
        <f t="shared" si="4"/>
        <v>-9.408770750519857</v>
      </c>
      <c r="V91" s="37">
        <f t="shared" si="5"/>
        <v>4.440128266795962</v>
      </c>
    </row>
    <row r="92" spans="1:22" ht="15">
      <c r="A92" s="47"/>
      <c r="B92" s="44"/>
      <c r="C92" s="44"/>
      <c r="D92" s="44"/>
      <c r="E92" s="44"/>
      <c r="F92" s="44"/>
      <c r="G92" s="44"/>
      <c r="H92" s="48"/>
      <c r="I92" s="49"/>
      <c r="J92" s="45"/>
      <c r="K92" s="46"/>
      <c r="L92" s="45"/>
      <c r="M92" s="45"/>
      <c r="N92" s="50"/>
      <c r="O92" s="49"/>
      <c r="P92" s="45"/>
      <c r="Q92" s="46"/>
      <c r="R92" s="45"/>
      <c r="S92" s="45"/>
      <c r="T92" s="50"/>
      <c r="U92" s="28"/>
      <c r="V92" s="38"/>
    </row>
    <row r="93" spans="1:22" ht="20.25">
      <c r="A93" s="62" t="s">
        <v>9</v>
      </c>
      <c r="B93" s="63"/>
      <c r="C93" s="63"/>
      <c r="D93" s="63"/>
      <c r="E93" s="63"/>
      <c r="F93" s="63"/>
      <c r="G93" s="63"/>
      <c r="H93" s="64"/>
      <c r="I93" s="22">
        <f aca="true" t="shared" si="6" ref="I93:T93">SUM(I6:I91)</f>
        <v>103433.39362899998</v>
      </c>
      <c r="J93" s="15">
        <f t="shared" si="6"/>
        <v>3122.3754799999992</v>
      </c>
      <c r="K93" s="15">
        <f t="shared" si="6"/>
        <v>106555.76910899999</v>
      </c>
      <c r="L93" s="15">
        <f t="shared" si="6"/>
        <v>905122.6209599999</v>
      </c>
      <c r="M93" s="15">
        <f t="shared" si="6"/>
        <v>35889.57886</v>
      </c>
      <c r="N93" s="23">
        <f t="shared" si="6"/>
        <v>941012.1998189996</v>
      </c>
      <c r="O93" s="22">
        <f t="shared" si="6"/>
        <v>101408.29762200003</v>
      </c>
      <c r="P93" s="15">
        <f t="shared" si="6"/>
        <v>3422.5461299999997</v>
      </c>
      <c r="Q93" s="15">
        <f t="shared" si="6"/>
        <v>104830.84375400003</v>
      </c>
      <c r="R93" s="15">
        <f t="shared" si="6"/>
        <v>898797.0136010003</v>
      </c>
      <c r="S93" s="15">
        <f t="shared" si="6"/>
        <v>29587.782949000008</v>
      </c>
      <c r="T93" s="23">
        <f t="shared" si="6"/>
        <v>928384.7965510002</v>
      </c>
      <c r="U93" s="29">
        <f>+((K93/Q93)-1)*100</f>
        <v>1.6454368707054634</v>
      </c>
      <c r="V93" s="39">
        <f>+((N93/T93)-1)*100</f>
        <v>1.3601475718808542</v>
      </c>
    </row>
    <row r="94" spans="1:22" ht="15.75">
      <c r="A94" s="18"/>
      <c r="B94" s="11"/>
      <c r="C94" s="11"/>
      <c r="D94" s="11"/>
      <c r="E94" s="11"/>
      <c r="F94" s="11"/>
      <c r="G94" s="11"/>
      <c r="H94" s="16"/>
      <c r="I94" s="20"/>
      <c r="J94" s="13"/>
      <c r="K94" s="14"/>
      <c r="L94" s="13"/>
      <c r="M94" s="13"/>
      <c r="N94" s="21"/>
      <c r="O94" s="20"/>
      <c r="P94" s="13"/>
      <c r="Q94" s="14"/>
      <c r="R94" s="13"/>
      <c r="S94" s="13"/>
      <c r="T94" s="21"/>
      <c r="U94" s="28"/>
      <c r="V94" s="38"/>
    </row>
    <row r="95" spans="1:22" ht="15">
      <c r="A95" s="47" t="s">
        <v>10</v>
      </c>
      <c r="B95" s="44"/>
      <c r="C95" s="44" t="s">
        <v>21</v>
      </c>
      <c r="D95" s="44" t="s">
        <v>27</v>
      </c>
      <c r="E95" s="44" t="s">
        <v>35</v>
      </c>
      <c r="F95" s="44" t="s">
        <v>26</v>
      </c>
      <c r="G95" s="44" t="s">
        <v>29</v>
      </c>
      <c r="H95" s="48" t="s">
        <v>30</v>
      </c>
      <c r="I95" s="49">
        <v>23010.231558</v>
      </c>
      <c r="J95" s="45">
        <v>0</v>
      </c>
      <c r="K95" s="46">
        <v>23010.231558</v>
      </c>
      <c r="L95" s="45">
        <v>237799.081892</v>
      </c>
      <c r="M95" s="45">
        <v>0</v>
      </c>
      <c r="N95" s="50">
        <v>237799.081892</v>
      </c>
      <c r="O95" s="49">
        <v>23132.237073</v>
      </c>
      <c r="P95" s="45">
        <v>0</v>
      </c>
      <c r="Q95" s="46">
        <v>23132.237073</v>
      </c>
      <c r="R95" s="45">
        <v>219979.339125</v>
      </c>
      <c r="S95" s="45">
        <v>0</v>
      </c>
      <c r="T95" s="50">
        <v>219979.339125</v>
      </c>
      <c r="U95" s="27">
        <f>+((K95/Q95)-1)*100</f>
        <v>-0.5274263557604852</v>
      </c>
      <c r="V95" s="37">
        <f>+((N95/T95)-1)*100</f>
        <v>8.100643832225618</v>
      </c>
    </row>
    <row r="96" spans="1:22" ht="15.75">
      <c r="A96" s="18"/>
      <c r="B96" s="11"/>
      <c r="C96" s="11"/>
      <c r="D96" s="11"/>
      <c r="E96" s="11"/>
      <c r="F96" s="11"/>
      <c r="G96" s="11"/>
      <c r="H96" s="16"/>
      <c r="I96" s="20"/>
      <c r="J96" s="13"/>
      <c r="K96" s="14"/>
      <c r="L96" s="13"/>
      <c r="M96" s="13"/>
      <c r="N96" s="21"/>
      <c r="O96" s="20"/>
      <c r="P96" s="13"/>
      <c r="Q96" s="14"/>
      <c r="R96" s="13"/>
      <c r="S96" s="13"/>
      <c r="T96" s="21"/>
      <c r="U96" s="28"/>
      <c r="V96" s="38"/>
    </row>
    <row r="97" spans="1:22" ht="20.25">
      <c r="A97" s="59" t="s">
        <v>10</v>
      </c>
      <c r="B97" s="60"/>
      <c r="C97" s="60"/>
      <c r="D97" s="60"/>
      <c r="E97" s="60"/>
      <c r="F97" s="60"/>
      <c r="G97" s="60"/>
      <c r="H97" s="61"/>
      <c r="I97" s="22">
        <f>SUM(I95)</f>
        <v>23010.231558</v>
      </c>
      <c r="J97" s="15">
        <f aca="true" t="shared" si="7" ref="J97:T97">SUM(J95)</f>
        <v>0</v>
      </c>
      <c r="K97" s="15">
        <f t="shared" si="7"/>
        <v>23010.231558</v>
      </c>
      <c r="L97" s="15">
        <f t="shared" si="7"/>
        <v>237799.081892</v>
      </c>
      <c r="M97" s="15">
        <f t="shared" si="7"/>
        <v>0</v>
      </c>
      <c r="N97" s="23">
        <f t="shared" si="7"/>
        <v>237799.081892</v>
      </c>
      <c r="O97" s="22">
        <f t="shared" si="7"/>
        <v>23132.237073</v>
      </c>
      <c r="P97" s="15">
        <f t="shared" si="7"/>
        <v>0</v>
      </c>
      <c r="Q97" s="15">
        <f t="shared" si="7"/>
        <v>23132.237073</v>
      </c>
      <c r="R97" s="15">
        <f t="shared" si="7"/>
        <v>219979.339125</v>
      </c>
      <c r="S97" s="15">
        <f t="shared" si="7"/>
        <v>0</v>
      </c>
      <c r="T97" s="23">
        <f t="shared" si="7"/>
        <v>219979.339125</v>
      </c>
      <c r="U97" s="29">
        <f>+((K97/Q97)-1)*100</f>
        <v>-0.5274263557604852</v>
      </c>
      <c r="V97" s="39">
        <f>+((N97/T97)-1)*100</f>
        <v>8.100643832225618</v>
      </c>
    </row>
    <row r="98" spans="1:22" ht="15.75">
      <c r="A98" s="18"/>
      <c r="B98" s="11"/>
      <c r="C98" s="11"/>
      <c r="D98" s="11"/>
      <c r="E98" s="11"/>
      <c r="F98" s="11"/>
      <c r="G98" s="11"/>
      <c r="H98" s="16"/>
      <c r="I98" s="20"/>
      <c r="J98" s="13"/>
      <c r="K98" s="14"/>
      <c r="L98" s="13"/>
      <c r="M98" s="13"/>
      <c r="N98" s="21"/>
      <c r="O98" s="20"/>
      <c r="P98" s="13"/>
      <c r="Q98" s="14"/>
      <c r="R98" s="13"/>
      <c r="S98" s="13"/>
      <c r="T98" s="21"/>
      <c r="U98" s="28"/>
      <c r="V98" s="38"/>
    </row>
    <row r="99" spans="1:22" ht="15">
      <c r="A99" s="47" t="s">
        <v>28</v>
      </c>
      <c r="B99" s="44"/>
      <c r="C99" s="44" t="s">
        <v>21</v>
      </c>
      <c r="D99" s="44" t="s">
        <v>27</v>
      </c>
      <c r="E99" s="44" t="s">
        <v>46</v>
      </c>
      <c r="F99" s="44" t="s">
        <v>26</v>
      </c>
      <c r="G99" s="44" t="s">
        <v>29</v>
      </c>
      <c r="H99" s="48" t="s">
        <v>30</v>
      </c>
      <c r="I99" s="49">
        <v>18970.800576</v>
      </c>
      <c r="J99" s="45">
        <v>0</v>
      </c>
      <c r="K99" s="46">
        <v>18970.800576</v>
      </c>
      <c r="L99" s="45">
        <v>185707.145783</v>
      </c>
      <c r="M99" s="45">
        <v>0</v>
      </c>
      <c r="N99" s="50">
        <v>185707.145783</v>
      </c>
      <c r="O99" s="49">
        <v>8677.766441</v>
      </c>
      <c r="P99" s="45">
        <v>0</v>
      </c>
      <c r="Q99" s="46">
        <v>8677.766441</v>
      </c>
      <c r="R99" s="45">
        <v>181438.6889</v>
      </c>
      <c r="S99" s="45">
        <v>0</v>
      </c>
      <c r="T99" s="50">
        <v>181438.6889</v>
      </c>
      <c r="U99" s="42" t="s">
        <v>37</v>
      </c>
      <c r="V99" s="37">
        <f>+((N99/T99)-1)*100</f>
        <v>2.3525615781717635</v>
      </c>
    </row>
    <row r="100" spans="1:22" ht="15">
      <c r="A100" s="47" t="s">
        <v>28</v>
      </c>
      <c r="B100" s="44"/>
      <c r="C100" s="44" t="s">
        <v>21</v>
      </c>
      <c r="D100" s="44" t="s">
        <v>25</v>
      </c>
      <c r="E100" s="44" t="s">
        <v>31</v>
      </c>
      <c r="F100" s="44" t="s">
        <v>23</v>
      </c>
      <c r="G100" s="44" t="s">
        <v>22</v>
      </c>
      <c r="H100" s="48" t="s">
        <v>32</v>
      </c>
      <c r="I100" s="49">
        <v>0</v>
      </c>
      <c r="J100" s="45">
        <v>0</v>
      </c>
      <c r="K100" s="46">
        <v>0</v>
      </c>
      <c r="L100" s="45">
        <v>15668.363007</v>
      </c>
      <c r="M100" s="45">
        <v>0</v>
      </c>
      <c r="N100" s="50">
        <v>15668.363007</v>
      </c>
      <c r="O100" s="49">
        <v>4501.904765</v>
      </c>
      <c r="P100" s="45">
        <v>0</v>
      </c>
      <c r="Q100" s="46">
        <v>4501.904765</v>
      </c>
      <c r="R100" s="45">
        <v>40267.908388</v>
      </c>
      <c r="S100" s="45">
        <v>0</v>
      </c>
      <c r="T100" s="50">
        <v>40267.908388</v>
      </c>
      <c r="U100" s="42" t="s">
        <v>37</v>
      </c>
      <c r="V100" s="37">
        <f>+((N100/T100)-1)*100</f>
        <v>-61.08970236043043</v>
      </c>
    </row>
    <row r="101" spans="1:22" ht="15">
      <c r="A101" s="47" t="s">
        <v>28</v>
      </c>
      <c r="B101" s="44"/>
      <c r="C101" s="44" t="s">
        <v>21</v>
      </c>
      <c r="D101" s="44" t="s">
        <v>33</v>
      </c>
      <c r="E101" s="44" t="s">
        <v>36</v>
      </c>
      <c r="F101" s="44" t="s">
        <v>24</v>
      </c>
      <c r="G101" s="44" t="s">
        <v>24</v>
      </c>
      <c r="H101" s="48" t="s">
        <v>34</v>
      </c>
      <c r="I101" s="49">
        <v>70.62304</v>
      </c>
      <c r="J101" s="45">
        <v>0</v>
      </c>
      <c r="K101" s="46">
        <v>70.62304</v>
      </c>
      <c r="L101" s="45">
        <v>831.543874</v>
      </c>
      <c r="M101" s="45">
        <v>0</v>
      </c>
      <c r="N101" s="50">
        <v>831.543874</v>
      </c>
      <c r="O101" s="49">
        <v>88.42654</v>
      </c>
      <c r="P101" s="45">
        <v>0</v>
      </c>
      <c r="Q101" s="46">
        <v>88.42654</v>
      </c>
      <c r="R101" s="45">
        <v>1282.44488</v>
      </c>
      <c r="S101" s="45">
        <v>0</v>
      </c>
      <c r="T101" s="50">
        <v>1282.44488</v>
      </c>
      <c r="U101" s="27">
        <f>+((K101/Q101)-1)*100</f>
        <v>-20.133661228857314</v>
      </c>
      <c r="V101" s="37">
        <f>+((N101/T101)-1)*100</f>
        <v>-35.15948428130494</v>
      </c>
    </row>
    <row r="102" spans="1:22" ht="15.75">
      <c r="A102" s="18"/>
      <c r="B102" s="11"/>
      <c r="C102" s="11"/>
      <c r="D102" s="11"/>
      <c r="E102" s="11"/>
      <c r="F102" s="11"/>
      <c r="G102" s="11"/>
      <c r="H102" s="16"/>
      <c r="I102" s="20"/>
      <c r="J102" s="13"/>
      <c r="K102" s="14"/>
      <c r="L102" s="13"/>
      <c r="M102" s="13"/>
      <c r="N102" s="21"/>
      <c r="O102" s="20"/>
      <c r="P102" s="13"/>
      <c r="Q102" s="14"/>
      <c r="R102" s="13"/>
      <c r="S102" s="13"/>
      <c r="T102" s="21"/>
      <c r="U102" s="28"/>
      <c r="V102" s="38"/>
    </row>
    <row r="103" spans="1:22" ht="21" thickBot="1">
      <c r="A103" s="53" t="s">
        <v>18</v>
      </c>
      <c r="B103" s="54"/>
      <c r="C103" s="54"/>
      <c r="D103" s="54"/>
      <c r="E103" s="54"/>
      <c r="F103" s="54"/>
      <c r="G103" s="54"/>
      <c r="H103" s="55"/>
      <c r="I103" s="24">
        <f aca="true" t="shared" si="8" ref="I103:T103">SUM(I99:I101)</f>
        <v>19041.423616</v>
      </c>
      <c r="J103" s="25">
        <f t="shared" si="8"/>
        <v>0</v>
      </c>
      <c r="K103" s="25">
        <f t="shared" si="8"/>
        <v>19041.423616</v>
      </c>
      <c r="L103" s="25">
        <f t="shared" si="8"/>
        <v>202207.05266400002</v>
      </c>
      <c r="M103" s="25">
        <f t="shared" si="8"/>
        <v>0</v>
      </c>
      <c r="N103" s="26">
        <f t="shared" si="8"/>
        <v>202207.05266400002</v>
      </c>
      <c r="O103" s="24">
        <f t="shared" si="8"/>
        <v>13268.097746</v>
      </c>
      <c r="P103" s="25">
        <f t="shared" si="8"/>
        <v>0</v>
      </c>
      <c r="Q103" s="25">
        <f t="shared" si="8"/>
        <v>13268.097746</v>
      </c>
      <c r="R103" s="25">
        <f t="shared" si="8"/>
        <v>222989.042168</v>
      </c>
      <c r="S103" s="25">
        <f t="shared" si="8"/>
        <v>0</v>
      </c>
      <c r="T103" s="26">
        <f t="shared" si="8"/>
        <v>222989.042168</v>
      </c>
      <c r="U103" s="40">
        <f>+((K103/Q103)-1)*100</f>
        <v>43.512837940469005</v>
      </c>
      <c r="V103" s="41">
        <f>+((N103/T103)-1)*100</f>
        <v>-9.319735760084047</v>
      </c>
    </row>
    <row r="104" spans="9:22" ht="15"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10"/>
    </row>
    <row r="105" spans="1:22" ht="15">
      <c r="A105" s="52" t="s">
        <v>38</v>
      </c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10"/>
    </row>
    <row r="106" spans="1:22" ht="15">
      <c r="A106" s="52" t="s">
        <v>39</v>
      </c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10"/>
    </row>
    <row r="107" spans="1:22" ht="15">
      <c r="A107" s="52" t="s">
        <v>40</v>
      </c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10"/>
    </row>
    <row r="108" spans="1:22" ht="15">
      <c r="A108" s="52" t="s">
        <v>41</v>
      </c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10"/>
    </row>
    <row r="109" spans="1:22" ht="15">
      <c r="A109" s="52" t="s">
        <v>42</v>
      </c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10"/>
    </row>
    <row r="110" spans="1:22" ht="15">
      <c r="A110" s="52" t="s">
        <v>44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10"/>
    </row>
    <row r="111" spans="1:22" ht="15">
      <c r="A111" s="52" t="s">
        <v>43</v>
      </c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10"/>
    </row>
    <row r="112" spans="1:21" ht="12.75">
      <c r="A112" s="7" t="s">
        <v>19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2.75">
      <c r="A113" s="7" t="s">
        <v>52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2.75">
      <c r="A114" s="8" t="s">
        <v>20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9:22" ht="15">
      <c r="I115" s="2"/>
      <c r="J115" s="2"/>
      <c r="K115" s="2"/>
      <c r="L115" s="2"/>
      <c r="M115" s="2"/>
      <c r="N115" s="2"/>
      <c r="O115" s="2"/>
      <c r="P115" s="2"/>
      <c r="Q115" s="2"/>
      <c r="R115" s="3"/>
      <c r="S115" s="3"/>
      <c r="T115" s="3"/>
      <c r="U115" s="3"/>
      <c r="V115" s="3"/>
    </row>
    <row r="116" spans="9:22" ht="15">
      <c r="I116" s="2"/>
      <c r="J116" s="2"/>
      <c r="K116" s="2"/>
      <c r="L116" s="2"/>
      <c r="M116" s="2"/>
      <c r="N116" s="2"/>
      <c r="O116" s="2"/>
      <c r="P116" s="2"/>
      <c r="Q116" s="2"/>
      <c r="R116" s="3"/>
      <c r="S116" s="3"/>
      <c r="T116" s="3"/>
      <c r="U116" s="3"/>
      <c r="V116" s="3"/>
    </row>
    <row r="117" spans="9:22" ht="15"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9:22" ht="15"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9:22" ht="15"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9:22" ht="15"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9:22" ht="15"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9:22" ht="15"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9:22" ht="15"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9:22" ht="15"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9:22" ht="15"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9:22" ht="15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9:22" ht="15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9:22" ht="15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9:22" ht="15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9:22" ht="15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9:22" ht="15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9:22" ht="15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9:22" ht="15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9:22" ht="15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9:22" ht="15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9:22" ht="15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9:22" ht="15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9:22" ht="15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9:22" ht="15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9:22" ht="15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9:22" ht="15"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9:22" ht="15"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9:22" ht="15"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9:22" ht="15"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9:22" ht="15"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9:22" ht="15"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9:22" ht="15"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9:22" ht="15"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9:22" ht="15"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9:22" ht="15"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9:22" ht="15"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9:22" ht="15"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9:22" ht="15"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9:22" ht="15"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9:22" ht="15"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9:22" ht="15"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9:22" ht="15"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9:22" ht="15"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9:22" ht="15"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9:22" ht="15"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9:22" ht="15"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9:22" ht="15"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9:22" ht="15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9:22" ht="15"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9:22" ht="15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9:22" ht="15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9:22" ht="15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9:22" ht="15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9:22" ht="15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9:22" ht="15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9:22" ht="15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9:22" ht="15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9:22" ht="15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9:22" ht="15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9:22" ht="15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9:22" ht="15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9:22" ht="15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9:22" ht="15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9:22" ht="15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9:22" ht="15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9:22" ht="15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9:22" ht="15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9:22" ht="15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9:22" ht="15"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9:22" ht="15"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9:22" ht="15"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9:22" ht="15"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9:22" ht="15"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9:22" ht="15"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9:22" ht="15"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9:22" ht="15"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9:22" ht="15"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9:22" ht="15"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9:22" ht="15"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9:22" ht="15"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9:22" ht="15"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9:22" ht="15"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9:22" ht="15"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9:22" ht="15"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9:22" ht="15"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9:22" ht="15"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</sheetData>
  <mergeCells count="5">
    <mergeCell ref="A103:H103"/>
    <mergeCell ref="I3:N3"/>
    <mergeCell ref="O3:T3"/>
    <mergeCell ref="A97:H97"/>
    <mergeCell ref="A93:H93"/>
  </mergeCells>
  <printOptions horizontalCentered="1"/>
  <pageMargins left="0" right="0" top="0.3937007874015748" bottom="0.1968503937007874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2009-10-19T23:53:10Z</cp:lastPrinted>
  <dcterms:created xsi:type="dcterms:W3CDTF">2007-03-24T16:51:44Z</dcterms:created>
  <dcterms:modified xsi:type="dcterms:W3CDTF">2009-10-19T23:55:26Z</dcterms:modified>
  <cp:category/>
  <cp:version/>
  <cp:contentType/>
  <cp:contentStatus/>
</cp:coreProperties>
</file>