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3580" windowHeight="9855"/>
  </bookViews>
  <sheets>
    <sheet name="BACOM 02" sheetId="1" r:id="rId1"/>
  </sheets>
  <externalReferences>
    <externalReference r:id="rId2"/>
  </externalReferences>
  <definedNames>
    <definedName name="_xlnm.Print_Area" localSheetId="0">'BACOM 02'!$B$2:$K$69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C61" i="1" l="1"/>
  <c r="H60" i="1"/>
  <c r="I60" i="1" s="1"/>
  <c r="G60" i="1"/>
  <c r="J51" i="1"/>
  <c r="J50" i="1"/>
  <c r="J49" i="1"/>
  <c r="H30" i="1"/>
  <c r="I30" i="1" s="1"/>
  <c r="J30" i="1" s="1"/>
  <c r="H25" i="1"/>
  <c r="I25" i="1" s="1"/>
  <c r="J25" i="1" s="1"/>
  <c r="I21" i="1"/>
  <c r="J21" i="1" s="1"/>
  <c r="H21" i="1"/>
  <c r="H20" i="1"/>
  <c r="I20" i="1" s="1"/>
  <c r="J20" i="1" s="1"/>
  <c r="J19" i="1"/>
  <c r="J18" i="1"/>
  <c r="J17" i="1"/>
  <c r="J16" i="1"/>
  <c r="J15" i="1"/>
  <c r="J14" i="1"/>
  <c r="J13" i="1"/>
  <c r="K12" i="1"/>
  <c r="J12" i="1" s="1"/>
  <c r="J11" i="1"/>
  <c r="J10" i="1"/>
  <c r="J9" i="1"/>
  <c r="J8" i="1"/>
  <c r="J7" i="1"/>
  <c r="I6" i="1"/>
  <c r="J6" i="1" s="1"/>
  <c r="H6" i="1"/>
</calcChain>
</file>

<file path=xl/sharedStrings.xml><?xml version="1.0" encoding="utf-8"?>
<sst xmlns="http://schemas.openxmlformats.org/spreadsheetml/2006/main" count="118" uniqueCount="57">
  <si>
    <t>BALANZA COMERCIAL
FEBRERO 2017</t>
  </si>
  <si>
    <t>EXPORTACIONES FOB</t>
  </si>
  <si>
    <t xml:space="preserve">EMPRESA </t>
  </si>
  <si>
    <t>FEBRERO 2017</t>
  </si>
  <si>
    <t>PRODUCTO (MBLS)</t>
  </si>
  <si>
    <t>RELAPASA</t>
  </si>
  <si>
    <t>PETROPERU</t>
  </si>
  <si>
    <t>PLUSPETROL</t>
  </si>
  <si>
    <t>MOBIL</t>
  </si>
  <si>
    <t>OTROS</t>
  </si>
  <si>
    <t>TOTAL</t>
  </si>
  <si>
    <t>MBLS</t>
  </si>
  <si>
    <t>US$ / BL</t>
  </si>
  <si>
    <t>MUS $</t>
  </si>
  <si>
    <t xml:space="preserve"> Crudo</t>
  </si>
  <si>
    <t xml:space="preserve"> LNG</t>
  </si>
  <si>
    <t xml:space="preserve"> GLP</t>
  </si>
  <si>
    <t xml:space="preserve"> Butano</t>
  </si>
  <si>
    <t xml:space="preserve"> Propano</t>
  </si>
  <si>
    <t xml:space="preserve"> Gasolina Natural</t>
  </si>
  <si>
    <t xml:space="preserve"> Nafta</t>
  </si>
  <si>
    <t xml:space="preserve"> Turbo Jet A-1 / Keroturbo</t>
  </si>
  <si>
    <t xml:space="preserve"> MDBS</t>
  </si>
  <si>
    <t xml:space="preserve"> Diesel B-5</t>
  </si>
  <si>
    <t xml:space="preserve"> Diesel 2</t>
  </si>
  <si>
    <t xml:space="preserve"> MGO / Bunkers</t>
  </si>
  <si>
    <t xml:space="preserve"> Residual 6 </t>
  </si>
  <si>
    <t xml:space="preserve"> Fuel Oils</t>
  </si>
  <si>
    <t xml:space="preserve"> Heavy Fuel Oil</t>
  </si>
  <si>
    <t xml:space="preserve"> Otros</t>
  </si>
  <si>
    <t>SUBTOTAL</t>
  </si>
  <si>
    <t xml:space="preserve"> </t>
  </si>
  <si>
    <t>VISTONY</t>
  </si>
  <si>
    <t>TEXACO / ISOPETROL</t>
  </si>
  <si>
    <t>NEXO</t>
  </si>
  <si>
    <t xml:space="preserve"> Bases Lubricantes</t>
  </si>
  <si>
    <t xml:space="preserve"> Aceites Lubricantes</t>
  </si>
  <si>
    <t xml:space="preserve"> Grasas Lubricantes</t>
  </si>
  <si>
    <t>TOTAL EXPORTACIONES FOB</t>
  </si>
  <si>
    <t>IMPORTACIONES CIF</t>
  </si>
  <si>
    <t>PUREBIOFUELS</t>
  </si>
  <si>
    <t>ZETA GAS</t>
  </si>
  <si>
    <t xml:space="preserve"> Crudo </t>
  </si>
  <si>
    <t xml:space="preserve"> HOGBS</t>
  </si>
  <si>
    <t xml:space="preserve"> Nafta Craqueada</t>
  </si>
  <si>
    <t xml:space="preserve"> Gasolina Motor</t>
  </si>
  <si>
    <t xml:space="preserve"> Gasolina de Aviación </t>
  </si>
  <si>
    <t xml:space="preserve"> Turbo Jet A1 / Keroturbo</t>
  </si>
  <si>
    <t xml:space="preserve"> Diesel 2 50 PPM</t>
  </si>
  <si>
    <t xml:space="preserve"> Diesel B5-50 PPM</t>
  </si>
  <si>
    <t xml:space="preserve"> Solventes</t>
  </si>
  <si>
    <t xml:space="preserve"> Etileno</t>
  </si>
  <si>
    <t xml:space="preserve"> Residuales</t>
  </si>
  <si>
    <t>Otros</t>
  </si>
  <si>
    <t>TOTAL IMPORTACIONES CIF</t>
  </si>
  <si>
    <t>BALANZA COMERCIAL</t>
  </si>
  <si>
    <t>Fuente: Aduanas - SUNAT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</si>
</sst>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 * #,##0.0000_ ;_ * \-#,##0.0000_ ;_ * &quot;-&quot;??_ ;_ @_ "/>
    <numFmt numFmtId="167" formatCode="_ * #,##0.000000_ ;_ * \-#,##0.000000_ ;_ * &quot;-&quot;??_ ;_ @_ "/>
    <numFmt numFmtId="168" formatCode="_([$€-2]\ * #,##0.00_);_([$€-2]\ * \(#,##0.00\);_([$€-2]\ * &quot;-&quot;??_)"/>
  </numFmts>
  <fonts count="26" x14ac:knownFonts="1">
    <font>
      <sz val="10"/>
      <name val="Arial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</font>
    <font>
      <b/>
      <sz val="14"/>
      <name val="Arial Unicode MS"/>
      <family val="2"/>
    </font>
    <font>
      <b/>
      <sz val="12"/>
      <name val="Arial Unicode MS"/>
      <family val="2"/>
    </font>
    <font>
      <b/>
      <i/>
      <sz val="12"/>
      <color indexed="62"/>
      <name val="Arial Unicode MS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45" applyNumberFormat="0" applyAlignment="0" applyProtection="0"/>
    <xf numFmtId="0" fontId="13" fillId="23" borderId="46" applyNumberFormat="0" applyAlignment="0" applyProtection="0"/>
    <xf numFmtId="0" fontId="14" fillId="0" borderId="0"/>
    <xf numFmtId="168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7" applyNumberFormat="0" applyFill="0" applyAlignment="0" applyProtection="0"/>
    <xf numFmtId="0" fontId="18" fillId="0" borderId="48" applyNumberFormat="0" applyFill="0" applyAlignment="0" applyProtection="0"/>
    <xf numFmtId="0" fontId="19" fillId="0" borderId="49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45" applyNumberFormat="0" applyAlignment="0" applyProtection="0"/>
    <xf numFmtId="0" fontId="21" fillId="0" borderId="50" applyNumberFormat="0" applyFill="0" applyAlignment="0" applyProtection="0"/>
    <xf numFmtId="0" fontId="22" fillId="0" borderId="0"/>
    <xf numFmtId="0" fontId="14" fillId="0" borderId="0"/>
    <xf numFmtId="0" fontId="14" fillId="24" borderId="51" applyNumberFormat="0" applyFont="0" applyAlignment="0" applyProtection="0"/>
    <xf numFmtId="0" fontId="23" fillId="22" borderId="5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57">
    <xf numFmtId="0" fontId="0" fillId="0" borderId="0" xfId="0"/>
    <xf numFmtId="43" fontId="2" fillId="2" borderId="0" xfId="1" applyNumberFormat="1" applyFont="1" applyFill="1" applyAlignment="1">
      <alignment horizontal="left" vertical="center" wrapText="1"/>
    </xf>
    <xf numFmtId="43" fontId="2" fillId="2" borderId="0" xfId="1" applyNumberFormat="1" applyFont="1" applyFill="1" applyAlignment="1">
      <alignment horizontal="center" vertical="center" wrapText="1"/>
    </xf>
    <xf numFmtId="43" fontId="3" fillId="0" borderId="0" xfId="1" applyNumberFormat="1" applyFont="1" applyAlignment="1">
      <alignment vertical="center"/>
    </xf>
    <xf numFmtId="43" fontId="5" fillId="2" borderId="0" xfId="0" applyNumberFormat="1" applyFont="1" applyFill="1" applyBorder="1" applyAlignment="1">
      <alignment horizontal="center" vertical="center" wrapText="1"/>
    </xf>
    <xf numFmtId="43" fontId="5" fillId="2" borderId="0" xfId="0" applyNumberFormat="1" applyFont="1" applyFill="1" applyBorder="1" applyAlignment="1">
      <alignment horizontal="center" vertical="center"/>
    </xf>
    <xf numFmtId="43" fontId="2" fillId="2" borderId="0" xfId="1" applyNumberFormat="1" applyFont="1" applyFill="1" applyBorder="1" applyAlignment="1">
      <alignment horizontal="center" vertical="center" wrapText="1"/>
    </xf>
    <xf numFmtId="43" fontId="6" fillId="3" borderId="1" xfId="2" applyNumberFormat="1" applyFont="1" applyFill="1" applyBorder="1" applyAlignment="1">
      <alignment horizontal="left" vertical="center" wrapText="1"/>
    </xf>
    <xf numFmtId="43" fontId="6" fillId="3" borderId="2" xfId="2" applyNumberFormat="1" applyFont="1" applyFill="1" applyBorder="1" applyAlignment="1">
      <alignment horizontal="center" vertical="center" wrapText="1"/>
    </xf>
    <xf numFmtId="43" fontId="6" fillId="3" borderId="3" xfId="2" applyNumberFormat="1" applyFont="1" applyFill="1" applyBorder="1" applyAlignment="1">
      <alignment horizontal="center" vertical="center" wrapText="1"/>
    </xf>
    <xf numFmtId="43" fontId="6" fillId="3" borderId="4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6" fillId="3" borderId="3" xfId="2" applyNumberFormat="1" applyFont="1" applyFill="1" applyBorder="1" applyAlignment="1">
      <alignment horizontal="center" vertical="center" wrapText="1"/>
    </xf>
    <xf numFmtId="49" fontId="6" fillId="3" borderId="4" xfId="2" applyNumberFormat="1" applyFont="1" applyFill="1" applyBorder="1" applyAlignment="1">
      <alignment horizontal="center" vertical="center" wrapText="1"/>
    </xf>
    <xf numFmtId="43" fontId="6" fillId="3" borderId="5" xfId="2" applyNumberFormat="1" applyFont="1" applyFill="1" applyBorder="1" applyAlignment="1">
      <alignment horizontal="left" vertical="center" wrapText="1"/>
    </xf>
    <xf numFmtId="43" fontId="6" fillId="3" borderId="6" xfId="2" applyNumberFormat="1" applyFont="1" applyFill="1" applyBorder="1" applyAlignment="1">
      <alignment horizontal="center" wrapText="1"/>
    </xf>
    <xf numFmtId="43" fontId="6" fillId="3" borderId="7" xfId="2" applyNumberFormat="1" applyFont="1" applyFill="1" applyBorder="1" applyAlignment="1">
      <alignment horizontal="center" wrapText="1"/>
    </xf>
    <xf numFmtId="43" fontId="6" fillId="3" borderId="8" xfId="2" applyNumberFormat="1" applyFont="1" applyFill="1" applyBorder="1" applyAlignment="1">
      <alignment horizontal="center" wrapText="1"/>
    </xf>
    <xf numFmtId="43" fontId="6" fillId="3" borderId="9" xfId="2" applyNumberFormat="1" applyFont="1" applyFill="1" applyBorder="1" applyAlignment="1">
      <alignment horizontal="center" wrapText="1"/>
    </xf>
    <xf numFmtId="43" fontId="6" fillId="3" borderId="6" xfId="2" applyNumberFormat="1" applyFont="1" applyFill="1" applyBorder="1" applyAlignment="1">
      <alignment horizontal="center" vertical="center" wrapText="1"/>
    </xf>
    <xf numFmtId="43" fontId="6" fillId="3" borderId="7" xfId="2" applyNumberFormat="1" applyFont="1" applyFill="1" applyBorder="1" applyAlignment="1">
      <alignment horizontal="center" vertical="center" wrapText="1"/>
    </xf>
    <xf numFmtId="43" fontId="6" fillId="3" borderId="10" xfId="2" applyNumberFormat="1" applyFont="1" applyFill="1" applyBorder="1" applyAlignment="1">
      <alignment horizontal="center" vertical="center" wrapText="1"/>
    </xf>
    <xf numFmtId="43" fontId="3" fillId="0" borderId="0" xfId="1" applyNumberFormat="1" applyFont="1" applyAlignment="1">
      <alignment horizontal="center"/>
    </xf>
    <xf numFmtId="43" fontId="6" fillId="0" borderId="11" xfId="1" applyNumberFormat="1" applyFont="1" applyFill="1" applyBorder="1" applyAlignment="1">
      <alignment horizontal="left" vertical="center" wrapText="1"/>
    </xf>
    <xf numFmtId="43" fontId="2" fillId="0" borderId="12" xfId="3" applyNumberFormat="1" applyFont="1" applyFill="1" applyBorder="1" applyAlignment="1">
      <alignment horizontal="center" vertical="center" wrapText="1"/>
    </xf>
    <xf numFmtId="43" fontId="6" fillId="0" borderId="13" xfId="3" applyNumberFormat="1" applyFont="1" applyFill="1" applyBorder="1" applyAlignment="1">
      <alignment horizontal="center" vertical="center" wrapText="1"/>
    </xf>
    <xf numFmtId="43" fontId="2" fillId="0" borderId="14" xfId="4" applyNumberFormat="1" applyFont="1" applyFill="1" applyBorder="1" applyAlignment="1">
      <alignment horizontal="center" vertical="center" wrapText="1"/>
    </xf>
    <xf numFmtId="43" fontId="2" fillId="0" borderId="15" xfId="4" applyNumberFormat="1" applyFont="1" applyFill="1" applyBorder="1" applyAlignment="1">
      <alignment horizontal="center" vertical="center" wrapText="1"/>
    </xf>
    <xf numFmtId="43" fontId="2" fillId="0" borderId="3" xfId="4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Alignment="1">
      <alignment vertical="center"/>
    </xf>
    <xf numFmtId="43" fontId="6" fillId="0" borderId="16" xfId="1" applyNumberFormat="1" applyFont="1" applyFill="1" applyBorder="1" applyAlignment="1">
      <alignment horizontal="left" vertical="center" wrapText="1"/>
    </xf>
    <xf numFmtId="43" fontId="6" fillId="0" borderId="16" xfId="3" applyNumberFormat="1" applyFont="1" applyFill="1" applyBorder="1" applyAlignment="1">
      <alignment horizontal="center" vertical="center" wrapText="1"/>
    </xf>
    <xf numFmtId="43" fontId="2" fillId="0" borderId="17" xfId="4" applyNumberFormat="1" applyFont="1" applyFill="1" applyBorder="1" applyAlignment="1">
      <alignment horizontal="center" vertical="center" wrapText="1"/>
    </xf>
    <xf numFmtId="43" fontId="2" fillId="0" borderId="18" xfId="4" applyNumberFormat="1" applyFont="1" applyFill="1" applyBorder="1" applyAlignment="1">
      <alignment horizontal="center" vertical="center" wrapText="1"/>
    </xf>
    <xf numFmtId="43" fontId="2" fillId="0" borderId="19" xfId="4" applyNumberFormat="1" applyFont="1" applyFill="1" applyBorder="1" applyAlignment="1">
      <alignment horizontal="center" vertical="center" wrapText="1"/>
    </xf>
    <xf numFmtId="166" fontId="2" fillId="0" borderId="12" xfId="3" applyNumberFormat="1" applyFont="1" applyFill="1" applyBorder="1" applyAlignment="1">
      <alignment horizontal="center" vertical="center" wrapText="1"/>
    </xf>
    <xf numFmtId="166" fontId="2" fillId="0" borderId="19" xfId="4" applyNumberFormat="1" applyFont="1" applyFill="1" applyBorder="1" applyAlignment="1">
      <alignment horizontal="center" vertical="center" wrapText="1"/>
    </xf>
    <xf numFmtId="167" fontId="2" fillId="0" borderId="12" xfId="3" applyNumberFormat="1" applyFont="1" applyFill="1" applyBorder="1" applyAlignment="1">
      <alignment horizontal="center" vertical="center" wrapText="1"/>
    </xf>
    <xf numFmtId="43" fontId="2" fillId="0" borderId="20" xfId="4" applyNumberFormat="1" applyFont="1" applyFill="1" applyBorder="1" applyAlignment="1">
      <alignment horizontal="center" vertical="center" wrapText="1"/>
    </xf>
    <xf numFmtId="43" fontId="2" fillId="0" borderId="21" xfId="4" applyNumberFormat="1" applyFont="1" applyFill="1" applyBorder="1" applyAlignment="1">
      <alignment horizontal="center" vertical="center" wrapText="1"/>
    </xf>
    <xf numFmtId="43" fontId="7" fillId="2" borderId="16" xfId="2" applyNumberFormat="1" applyFont="1" applyFill="1" applyBorder="1" applyAlignment="1">
      <alignment horizontal="left" vertical="center" wrapText="1"/>
    </xf>
    <xf numFmtId="43" fontId="6" fillId="2" borderId="19" xfId="5" applyNumberFormat="1" applyFont="1" applyFill="1" applyBorder="1" applyAlignment="1">
      <alignment horizontal="center" vertical="center" wrapText="1"/>
    </xf>
    <xf numFmtId="43" fontId="6" fillId="2" borderId="18" xfId="5" applyNumberFormat="1" applyFont="1" applyFill="1" applyBorder="1" applyAlignment="1">
      <alignment horizontal="center" vertical="center" wrapText="1"/>
    </xf>
    <xf numFmtId="43" fontId="6" fillId="2" borderId="22" xfId="5" applyNumberFormat="1" applyFont="1" applyFill="1" applyBorder="1" applyAlignment="1">
      <alignment horizontal="center" vertical="center" wrapText="1"/>
    </xf>
    <xf numFmtId="43" fontId="6" fillId="2" borderId="16" xfId="5" applyNumberFormat="1" applyFont="1" applyFill="1" applyBorder="1" applyAlignment="1">
      <alignment horizontal="center" vertical="center" wrapText="1"/>
    </xf>
    <xf numFmtId="43" fontId="6" fillId="2" borderId="17" xfId="5" applyNumberFormat="1" applyFont="1" applyFill="1" applyBorder="1" applyAlignment="1">
      <alignment horizontal="center" vertical="center" wrapText="1"/>
    </xf>
    <xf numFmtId="43" fontId="6" fillId="2" borderId="23" xfId="4" applyNumberFormat="1" applyFont="1" applyFill="1" applyBorder="1" applyAlignment="1">
      <alignment horizontal="center" vertical="center" wrapText="1"/>
    </xf>
    <xf numFmtId="43" fontId="6" fillId="2" borderId="24" xfId="1" applyNumberFormat="1" applyFont="1" applyFill="1" applyBorder="1" applyAlignment="1">
      <alignment horizontal="left" vertical="center" wrapText="1"/>
    </xf>
    <xf numFmtId="43" fontId="6" fillId="2" borderId="25" xfId="1" applyNumberFormat="1" applyFont="1" applyFill="1" applyBorder="1" applyAlignment="1">
      <alignment horizontal="center" vertical="center" wrapText="1"/>
    </xf>
    <xf numFmtId="43" fontId="2" fillId="2" borderId="25" xfId="1" applyNumberFormat="1" applyFont="1" applyFill="1" applyBorder="1" applyAlignment="1">
      <alignment horizontal="center" vertical="center" wrapText="1"/>
    </xf>
    <xf numFmtId="43" fontId="2" fillId="2" borderId="25" xfId="4" applyNumberFormat="1" applyFont="1" applyFill="1" applyBorder="1" applyAlignment="1">
      <alignment horizontal="center" vertical="center" wrapText="1"/>
    </xf>
    <xf numFmtId="43" fontId="6" fillId="2" borderId="26" xfId="1" applyNumberFormat="1" applyFont="1" applyFill="1" applyBorder="1" applyAlignment="1">
      <alignment horizontal="center" vertical="center" wrapText="1"/>
    </xf>
    <xf numFmtId="43" fontId="3" fillId="0" borderId="0" xfId="1" applyNumberFormat="1" applyFont="1" applyFill="1" applyBorder="1" applyAlignment="1">
      <alignment vertical="center"/>
    </xf>
    <xf numFmtId="43" fontId="6" fillId="2" borderId="16" xfId="2" applyNumberFormat="1" applyFont="1" applyFill="1" applyBorder="1" applyAlignment="1">
      <alignment horizontal="left" vertical="center" wrapText="1"/>
    </xf>
    <xf numFmtId="43" fontId="6" fillId="0" borderId="17" xfId="2" applyNumberFormat="1" applyFont="1" applyFill="1" applyBorder="1" applyAlignment="1">
      <alignment horizontal="center" vertical="center" wrapText="1"/>
    </xf>
    <xf numFmtId="43" fontId="6" fillId="0" borderId="18" xfId="2" applyNumberFormat="1" applyFont="1" applyFill="1" applyBorder="1" applyAlignment="1">
      <alignment horizontal="center" vertical="center" wrapText="1"/>
    </xf>
    <xf numFmtId="43" fontId="6" fillId="2" borderId="22" xfId="2" applyNumberFormat="1" applyFont="1" applyFill="1" applyBorder="1" applyAlignment="1">
      <alignment horizontal="center" vertical="center" wrapText="1"/>
    </xf>
    <xf numFmtId="43" fontId="6" fillId="2" borderId="24" xfId="2" applyNumberFormat="1" applyFont="1" applyFill="1" applyBorder="1" applyAlignment="1">
      <alignment horizontal="center" vertical="center" wrapText="1"/>
    </xf>
    <xf numFmtId="43" fontId="6" fillId="2" borderId="17" xfId="2" applyNumberFormat="1" applyFont="1" applyFill="1" applyBorder="1" applyAlignment="1">
      <alignment horizontal="center" vertical="center" wrapText="1"/>
    </xf>
    <xf numFmtId="43" fontId="6" fillId="2" borderId="18" xfId="2" applyNumberFormat="1" applyFont="1" applyFill="1" applyBorder="1" applyAlignment="1">
      <alignment horizontal="center" vertical="center" wrapText="1"/>
    </xf>
    <xf numFmtId="43" fontId="6" fillId="2" borderId="23" xfId="2" applyNumberFormat="1" applyFont="1" applyFill="1" applyBorder="1" applyAlignment="1">
      <alignment horizontal="center" vertical="center" wrapText="1"/>
    </xf>
    <xf numFmtId="43" fontId="6" fillId="2" borderId="16" xfId="1" applyNumberFormat="1" applyFont="1" applyFill="1" applyBorder="1" applyAlignment="1">
      <alignment horizontal="left" vertical="center" wrapText="1"/>
    </xf>
    <xf numFmtId="43" fontId="2" fillId="2" borderId="19" xfId="3" applyNumberFormat="1" applyFont="1" applyFill="1" applyBorder="1" applyAlignment="1">
      <alignment horizontal="center" vertical="center" wrapText="1"/>
    </xf>
    <xf numFmtId="43" fontId="2" fillId="2" borderId="18" xfId="3" applyNumberFormat="1" applyFont="1" applyFill="1" applyBorder="1" applyAlignment="1">
      <alignment horizontal="center" vertical="center" wrapText="1"/>
    </xf>
    <xf numFmtId="43" fontId="2" fillId="2" borderId="22" xfId="3" applyNumberFormat="1" applyFont="1" applyFill="1" applyBorder="1" applyAlignment="1">
      <alignment horizontal="center" vertical="center" wrapText="1"/>
    </xf>
    <xf numFmtId="43" fontId="6" fillId="2" borderId="24" xfId="3" applyNumberFormat="1" applyFont="1" applyFill="1" applyBorder="1" applyAlignment="1">
      <alignment horizontal="center" vertical="center" wrapText="1"/>
    </xf>
    <xf numFmtId="43" fontId="2" fillId="2" borderId="17" xfId="4" applyNumberFormat="1" applyFont="1" applyFill="1" applyBorder="1" applyAlignment="1">
      <alignment horizontal="center" vertical="center" wrapText="1"/>
    </xf>
    <xf numFmtId="43" fontId="2" fillId="2" borderId="18" xfId="4" applyNumberFormat="1" applyFont="1" applyFill="1" applyBorder="1" applyAlignment="1">
      <alignment horizontal="center" vertical="center" wrapText="1"/>
    </xf>
    <xf numFmtId="43" fontId="2" fillId="2" borderId="23" xfId="4" applyNumberFormat="1" applyFont="1" applyFill="1" applyBorder="1" applyAlignment="1">
      <alignment horizontal="center" vertical="center" wrapText="1"/>
    </xf>
    <xf numFmtId="43" fontId="6" fillId="2" borderId="24" xfId="5" applyNumberFormat="1" applyFont="1" applyFill="1" applyBorder="1" applyAlignment="1">
      <alignment horizontal="center" vertical="center" wrapText="1"/>
    </xf>
    <xf numFmtId="43" fontId="6" fillId="2" borderId="18" xfId="4" applyNumberFormat="1" applyFont="1" applyFill="1" applyBorder="1" applyAlignment="1">
      <alignment horizontal="center" vertical="center" wrapText="1"/>
    </xf>
    <xf numFmtId="43" fontId="7" fillId="2" borderId="9" xfId="2" applyNumberFormat="1" applyFont="1" applyFill="1" applyBorder="1" applyAlignment="1">
      <alignment horizontal="left" vertical="center" wrapText="1"/>
    </xf>
    <xf numFmtId="43" fontId="6" fillId="2" borderId="27" xfId="5" applyNumberFormat="1" applyFont="1" applyFill="1" applyBorder="1" applyAlignment="1">
      <alignment horizontal="center" vertical="center" wrapText="1"/>
    </xf>
    <xf numFmtId="43" fontId="6" fillId="2" borderId="7" xfId="5" applyNumberFormat="1" applyFont="1" applyFill="1" applyBorder="1" applyAlignment="1">
      <alignment horizontal="center" vertical="center" wrapText="1"/>
    </xf>
    <xf numFmtId="43" fontId="6" fillId="2" borderId="8" xfId="5" applyNumberFormat="1" applyFont="1" applyFill="1" applyBorder="1" applyAlignment="1">
      <alignment horizontal="center" vertical="center" wrapText="1"/>
    </xf>
    <xf numFmtId="43" fontId="6" fillId="2" borderId="5" xfId="5" applyNumberFormat="1" applyFont="1" applyFill="1" applyBorder="1" applyAlignment="1">
      <alignment horizontal="center" vertical="center" wrapText="1"/>
    </xf>
    <xf numFmtId="43" fontId="6" fillId="2" borderId="6" xfId="5" applyNumberFormat="1" applyFont="1" applyFill="1" applyBorder="1" applyAlignment="1">
      <alignment horizontal="center" vertical="center" wrapText="1"/>
    </xf>
    <xf numFmtId="43" fontId="6" fillId="2" borderId="7" xfId="4" applyNumberFormat="1" applyFont="1" applyFill="1" applyBorder="1" applyAlignment="1">
      <alignment horizontal="center" vertical="center" wrapText="1"/>
    </xf>
    <xf numFmtId="43" fontId="6" fillId="2" borderId="10" xfId="4" applyNumberFormat="1" applyFont="1" applyFill="1" applyBorder="1" applyAlignment="1">
      <alignment horizontal="center" vertical="center" wrapText="1"/>
    </xf>
    <xf numFmtId="43" fontId="6" fillId="2" borderId="28" xfId="1" applyNumberFormat="1" applyFont="1" applyFill="1" applyBorder="1" applyAlignment="1">
      <alignment horizontal="left" vertical="center" wrapText="1"/>
    </xf>
    <xf numFmtId="43" fontId="6" fillId="2" borderId="0" xfId="1" applyNumberFormat="1" applyFont="1" applyFill="1" applyBorder="1" applyAlignment="1">
      <alignment horizontal="center" vertical="center" wrapText="1"/>
    </xf>
    <xf numFmtId="43" fontId="6" fillId="2" borderId="0" xfId="3" applyNumberFormat="1" applyFont="1" applyFill="1" applyBorder="1" applyAlignment="1">
      <alignment horizontal="center" vertical="center" wrapText="1"/>
    </xf>
    <xf numFmtId="43" fontId="6" fillId="2" borderId="0" xfId="4" applyNumberFormat="1" applyFont="1" applyFill="1" applyBorder="1" applyAlignment="1">
      <alignment horizontal="center" vertical="center" wrapText="1"/>
    </xf>
    <xf numFmtId="43" fontId="2" fillId="2" borderId="0" xfId="4" applyNumberFormat="1" applyFont="1" applyFill="1" applyBorder="1" applyAlignment="1">
      <alignment horizontal="center" vertical="center" wrapText="1"/>
    </xf>
    <xf numFmtId="43" fontId="6" fillId="2" borderId="29" xfId="4" applyNumberFormat="1" applyFont="1" applyFill="1" applyBorder="1" applyAlignment="1">
      <alignment horizontal="center" vertical="center" wrapText="1"/>
    </xf>
    <xf numFmtId="43" fontId="6" fillId="3" borderId="30" xfId="2" applyNumberFormat="1" applyFont="1" applyFill="1" applyBorder="1" applyAlignment="1">
      <alignment horizontal="center" vertical="center" wrapText="1"/>
    </xf>
    <xf numFmtId="43" fontId="6" fillId="3" borderId="30" xfId="2" applyNumberFormat="1" applyFont="1" applyFill="1" applyBorder="1" applyAlignment="1">
      <alignment horizontal="center" vertical="center" wrapText="1"/>
    </xf>
    <xf numFmtId="43" fontId="6" fillId="3" borderId="30" xfId="4" applyNumberFormat="1" applyFont="1" applyFill="1" applyBorder="1" applyAlignment="1">
      <alignment horizontal="center" vertical="center" wrapText="1"/>
    </xf>
    <xf numFmtId="43" fontId="2" fillId="2" borderId="0" xfId="1" applyNumberFormat="1" applyFont="1" applyFill="1" applyBorder="1" applyAlignment="1">
      <alignment horizontal="left" vertical="center" wrapText="1"/>
    </xf>
    <xf numFmtId="43" fontId="6" fillId="3" borderId="2" xfId="2" applyNumberFormat="1" applyFont="1" applyFill="1" applyBorder="1" applyAlignment="1">
      <alignment horizontal="center" wrapText="1"/>
    </xf>
    <xf numFmtId="43" fontId="6" fillId="3" borderId="3" xfId="2" applyNumberFormat="1" applyFont="1" applyFill="1" applyBorder="1" applyAlignment="1">
      <alignment horizontal="center" wrapText="1"/>
    </xf>
    <xf numFmtId="43" fontId="6" fillId="3" borderId="4" xfId="2" applyNumberFormat="1" applyFont="1" applyFill="1" applyBorder="1" applyAlignment="1">
      <alignment horizontal="center" wrapText="1"/>
    </xf>
    <xf numFmtId="49" fontId="6" fillId="3" borderId="31" xfId="2" applyNumberFormat="1" applyFont="1" applyFill="1" applyBorder="1" applyAlignment="1">
      <alignment horizontal="center" vertical="center" wrapText="1"/>
    </xf>
    <xf numFmtId="43" fontId="6" fillId="3" borderId="27" xfId="2" applyNumberFormat="1" applyFont="1" applyFill="1" applyBorder="1" applyAlignment="1">
      <alignment horizontal="center" vertical="center" wrapText="1"/>
    </xf>
    <xf numFmtId="43" fontId="3" fillId="0" borderId="0" xfId="1" applyNumberFormat="1" applyFont="1" applyAlignment="1"/>
    <xf numFmtId="43" fontId="6" fillId="0" borderId="24" xfId="1" applyNumberFormat="1" applyFont="1" applyFill="1" applyBorder="1" applyAlignment="1">
      <alignment horizontal="left" vertical="center" wrapText="1"/>
    </xf>
    <xf numFmtId="43" fontId="2" fillId="0" borderId="2" xfId="3" applyNumberFormat="1" applyFont="1" applyFill="1" applyBorder="1" applyAlignment="1">
      <alignment horizontal="center" vertical="center" wrapText="1"/>
    </xf>
    <xf numFmtId="43" fontId="2" fillId="0" borderId="32" xfId="3" applyNumberFormat="1" applyFont="1" applyFill="1" applyBorder="1" applyAlignment="1">
      <alignment horizontal="center" vertical="center" wrapText="1"/>
    </xf>
    <xf numFmtId="43" fontId="2" fillId="0" borderId="3" xfId="3" applyNumberFormat="1" applyFont="1" applyFill="1" applyBorder="1" applyAlignment="1">
      <alignment horizontal="center" vertical="center" wrapText="1"/>
    </xf>
    <xf numFmtId="43" fontId="6" fillId="0" borderId="4" xfId="3" applyNumberFormat="1" applyFont="1" applyFill="1" applyBorder="1" applyAlignment="1">
      <alignment horizontal="center" vertical="center" wrapText="1"/>
    </xf>
    <xf numFmtId="43" fontId="2" fillId="0" borderId="12" xfId="4" applyNumberFormat="1" applyFont="1" applyFill="1" applyBorder="1" applyAlignment="1">
      <alignment horizontal="center" vertical="center" wrapText="1"/>
    </xf>
    <xf numFmtId="43" fontId="2" fillId="0" borderId="33" xfId="4" applyNumberFormat="1" applyFont="1" applyFill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/>
    </xf>
    <xf numFmtId="43" fontId="2" fillId="0" borderId="34" xfId="3" applyNumberFormat="1" applyFont="1" applyFill="1" applyBorder="1" applyAlignment="1">
      <alignment horizontal="center" vertical="center" wrapText="1"/>
    </xf>
    <xf numFmtId="43" fontId="2" fillId="0" borderId="18" xfId="3" applyNumberFormat="1" applyFont="1" applyFill="1" applyBorder="1" applyAlignment="1">
      <alignment horizontal="center" vertical="center" wrapText="1"/>
    </xf>
    <xf numFmtId="43" fontId="6" fillId="0" borderId="26" xfId="3" applyNumberFormat="1" applyFont="1" applyFill="1" applyBorder="1" applyAlignment="1">
      <alignment horizontal="center" vertical="center" wrapText="1"/>
    </xf>
    <xf numFmtId="43" fontId="7" fillId="0" borderId="24" xfId="2" applyNumberFormat="1" applyFont="1" applyFill="1" applyBorder="1" applyAlignment="1">
      <alignment horizontal="left" vertical="center" wrapText="1"/>
    </xf>
    <xf numFmtId="43" fontId="6" fillId="0" borderId="24" xfId="5" applyNumberFormat="1" applyFont="1" applyFill="1" applyBorder="1" applyAlignment="1">
      <alignment horizontal="center" vertical="center" wrapText="1"/>
    </xf>
    <xf numFmtId="43" fontId="6" fillId="0" borderId="18" xfId="5" applyNumberFormat="1" applyFont="1" applyFill="1" applyBorder="1" applyAlignment="1">
      <alignment horizontal="center" vertical="center" wrapText="1"/>
    </xf>
    <xf numFmtId="43" fontId="6" fillId="0" borderId="26" xfId="5" applyNumberFormat="1" applyFont="1" applyFill="1" applyBorder="1" applyAlignment="1">
      <alignment horizontal="center" vertical="center" wrapText="1"/>
    </xf>
    <xf numFmtId="43" fontId="6" fillId="0" borderId="19" xfId="5" applyNumberFormat="1" applyFont="1" applyFill="1" applyBorder="1" applyAlignment="1">
      <alignment horizontal="center" vertical="center" wrapText="1"/>
    </xf>
    <xf numFmtId="43" fontId="6" fillId="0" borderId="18" xfId="4" applyNumberFormat="1" applyFont="1" applyFill="1" applyBorder="1" applyAlignment="1">
      <alignment horizontal="center" vertical="center" wrapText="1"/>
    </xf>
    <xf numFmtId="43" fontId="6" fillId="0" borderId="23" xfId="4" applyNumberFormat="1" applyFont="1" applyFill="1" applyBorder="1" applyAlignment="1">
      <alignment horizontal="center" vertical="center" wrapText="1"/>
    </xf>
    <xf numFmtId="43" fontId="2" fillId="0" borderId="35" xfId="1" applyNumberFormat="1" applyFont="1" applyFill="1" applyBorder="1" applyAlignment="1">
      <alignment horizontal="left" vertical="center" wrapText="1"/>
    </xf>
    <xf numFmtId="43" fontId="2" fillId="0" borderId="0" xfId="1" applyNumberFormat="1" applyFont="1" applyFill="1" applyBorder="1" applyAlignment="1">
      <alignment horizontal="center" vertical="center" wrapText="1"/>
    </xf>
    <xf numFmtId="43" fontId="2" fillId="0" borderId="36" xfId="1" applyNumberFormat="1" applyFont="1" applyFill="1" applyBorder="1" applyAlignment="1">
      <alignment horizontal="center" vertical="center" wrapText="1"/>
    </xf>
    <xf numFmtId="43" fontId="6" fillId="0" borderId="24" xfId="2" applyNumberFormat="1" applyFont="1" applyFill="1" applyBorder="1" applyAlignment="1">
      <alignment horizontal="left" vertical="center" wrapText="1"/>
    </xf>
    <xf numFmtId="43" fontId="6" fillId="0" borderId="22" xfId="2" applyNumberFormat="1" applyFont="1" applyFill="1" applyBorder="1" applyAlignment="1">
      <alignment horizontal="center" vertical="center" wrapText="1"/>
    </xf>
    <xf numFmtId="43" fontId="6" fillId="0" borderId="16" xfId="2" applyNumberFormat="1" applyFont="1" applyFill="1" applyBorder="1" applyAlignment="1">
      <alignment horizontal="center" vertical="center" wrapText="1"/>
    </xf>
    <xf numFmtId="43" fontId="6" fillId="0" borderId="19" xfId="2" applyNumberFormat="1" applyFont="1" applyFill="1" applyBorder="1" applyAlignment="1">
      <alignment horizontal="center" vertical="center" wrapText="1"/>
    </xf>
    <xf numFmtId="43" fontId="6" fillId="0" borderId="23" xfId="2" applyNumberFormat="1" applyFont="1" applyFill="1" applyBorder="1" applyAlignment="1">
      <alignment horizontal="center" vertical="center" wrapText="1"/>
    </xf>
    <xf numFmtId="43" fontId="2" fillId="0" borderId="17" xfId="3" applyNumberFormat="1" applyFont="1" applyFill="1" applyBorder="1" applyAlignment="1">
      <alignment horizontal="center" vertical="center" wrapText="1"/>
    </xf>
    <xf numFmtId="43" fontId="2" fillId="0" borderId="22" xfId="3" applyNumberFormat="1" applyFont="1" applyFill="1" applyBorder="1" applyAlignment="1">
      <alignment horizontal="center" vertical="center" wrapText="1"/>
    </xf>
    <xf numFmtId="43" fontId="2" fillId="0" borderId="23" xfId="4" applyNumberFormat="1" applyFont="1" applyFill="1" applyBorder="1" applyAlignment="1">
      <alignment horizontal="center" vertical="center" wrapText="1"/>
    </xf>
    <xf numFmtId="43" fontId="6" fillId="0" borderId="17" xfId="5" applyNumberFormat="1" applyFont="1" applyFill="1" applyBorder="1" applyAlignment="1">
      <alignment horizontal="center" vertical="center" wrapText="1"/>
    </xf>
    <xf numFmtId="43" fontId="6" fillId="0" borderId="22" xfId="5" applyNumberFormat="1" applyFont="1" applyFill="1" applyBorder="1" applyAlignment="1">
      <alignment horizontal="center" vertical="center" wrapText="1"/>
    </xf>
    <xf numFmtId="43" fontId="6" fillId="0" borderId="16" xfId="5" applyNumberFormat="1" applyFont="1" applyFill="1" applyBorder="1" applyAlignment="1">
      <alignment horizontal="center" vertical="center" wrapText="1"/>
    </xf>
    <xf numFmtId="43" fontId="6" fillId="2" borderId="35" xfId="1" applyNumberFormat="1" applyFont="1" applyFill="1" applyBorder="1" applyAlignment="1">
      <alignment horizontal="left" vertical="center" wrapText="1"/>
    </xf>
    <xf numFmtId="43" fontId="6" fillId="2" borderId="36" xfId="1" applyNumberFormat="1" applyFont="1" applyFill="1" applyBorder="1" applyAlignment="1">
      <alignment horizontal="center" vertical="center" wrapText="1"/>
    </xf>
    <xf numFmtId="43" fontId="6" fillId="2" borderId="24" xfId="2" applyNumberFormat="1" applyFont="1" applyFill="1" applyBorder="1" applyAlignment="1">
      <alignment horizontal="left" vertical="center" wrapText="1"/>
    </xf>
    <xf numFmtId="43" fontId="6" fillId="2" borderId="16" xfId="2" applyNumberFormat="1" applyFont="1" applyFill="1" applyBorder="1" applyAlignment="1">
      <alignment horizontal="center" vertical="center" wrapText="1"/>
    </xf>
    <xf numFmtId="43" fontId="6" fillId="2" borderId="19" xfId="2" applyNumberFormat="1" applyFont="1" applyFill="1" applyBorder="1" applyAlignment="1">
      <alignment horizontal="center" vertical="center" wrapText="1"/>
    </xf>
    <xf numFmtId="43" fontId="2" fillId="2" borderId="17" xfId="3" applyNumberFormat="1" applyFont="1" applyFill="1" applyBorder="1" applyAlignment="1">
      <alignment horizontal="center" vertical="center" wrapText="1"/>
    </xf>
    <xf numFmtId="43" fontId="2" fillId="2" borderId="19" xfId="4" applyNumberFormat="1" applyFont="1" applyFill="1" applyBorder="1" applyAlignment="1">
      <alignment horizontal="center" vertical="center" wrapText="1"/>
    </xf>
    <xf numFmtId="43" fontId="7" fillId="2" borderId="24" xfId="2" applyNumberFormat="1" applyFont="1" applyFill="1" applyBorder="1" applyAlignment="1">
      <alignment horizontal="left" vertical="center" wrapText="1"/>
    </xf>
    <xf numFmtId="43" fontId="6" fillId="2" borderId="36" xfId="4" applyNumberFormat="1" applyFont="1" applyFill="1" applyBorder="1" applyAlignment="1">
      <alignment horizontal="center" vertical="center" wrapText="1"/>
    </xf>
    <xf numFmtId="43" fontId="6" fillId="3" borderId="37" xfId="2" applyNumberFormat="1" applyFont="1" applyFill="1" applyBorder="1" applyAlignment="1">
      <alignment horizontal="center" vertical="center" wrapText="1"/>
    </xf>
    <xf numFmtId="43" fontId="6" fillId="3" borderId="38" xfId="2" applyNumberFormat="1" applyFont="1" applyFill="1" applyBorder="1" applyAlignment="1">
      <alignment horizontal="center" vertical="center" wrapText="1"/>
    </xf>
    <xf numFmtId="43" fontId="2" fillId="2" borderId="36" xfId="4" applyNumberFormat="1" applyFont="1" applyFill="1" applyBorder="1" applyAlignment="1">
      <alignment horizontal="center" vertical="center" wrapText="1"/>
    </xf>
    <xf numFmtId="43" fontId="6" fillId="3" borderId="39" xfId="1" applyNumberFormat="1" applyFont="1" applyFill="1" applyBorder="1" applyAlignment="1">
      <alignment horizontal="center" vertical="center" wrapText="1"/>
    </xf>
    <xf numFmtId="43" fontId="6" fillId="3" borderId="40" xfId="1" applyNumberFormat="1" applyFont="1" applyFill="1" applyBorder="1" applyAlignment="1">
      <alignment horizontal="center" vertical="center" wrapText="1"/>
    </xf>
    <xf numFmtId="49" fontId="6" fillId="3" borderId="39" xfId="1" applyNumberFormat="1" applyFont="1" applyFill="1" applyBorder="1" applyAlignment="1">
      <alignment horizontal="center" vertical="center" wrapText="1"/>
    </xf>
    <xf numFmtId="49" fontId="6" fillId="3" borderId="40" xfId="1" applyNumberFormat="1" applyFont="1" applyFill="1" applyBorder="1" applyAlignment="1">
      <alignment horizontal="center" vertical="center" wrapText="1"/>
    </xf>
    <xf numFmtId="49" fontId="6" fillId="3" borderId="41" xfId="1" applyNumberFormat="1" applyFont="1" applyFill="1" applyBorder="1" applyAlignment="1">
      <alignment horizontal="center" vertical="center" wrapText="1"/>
    </xf>
    <xf numFmtId="43" fontId="6" fillId="3" borderId="35" xfId="1" applyNumberFormat="1" applyFont="1" applyFill="1" applyBorder="1" applyAlignment="1">
      <alignment horizontal="center" vertical="center" wrapText="1"/>
    </xf>
    <xf numFmtId="43" fontId="6" fillId="3" borderId="0" xfId="1" applyNumberFormat="1" applyFont="1" applyFill="1" applyBorder="1" applyAlignment="1">
      <alignment horizontal="center" vertical="center" wrapText="1"/>
    </xf>
    <xf numFmtId="43" fontId="6" fillId="3" borderId="17" xfId="1" applyNumberFormat="1" applyFont="1" applyFill="1" applyBorder="1" applyAlignment="1">
      <alignment horizontal="left" vertical="center" wrapText="1" indent="1"/>
    </xf>
    <xf numFmtId="43" fontId="6" fillId="3" borderId="42" xfId="1" applyNumberFormat="1" applyFont="1" applyFill="1" applyBorder="1" applyAlignment="1">
      <alignment horizontal="center" vertical="center" wrapText="1"/>
    </xf>
    <xf numFmtId="43" fontId="6" fillId="3" borderId="23" xfId="1" applyNumberFormat="1" applyFont="1" applyFill="1" applyBorder="1" applyAlignment="1">
      <alignment horizontal="center" vertical="center" wrapText="1"/>
    </xf>
    <xf numFmtId="43" fontId="6" fillId="3" borderId="43" xfId="1" applyNumberFormat="1" applyFont="1" applyFill="1" applyBorder="1" applyAlignment="1">
      <alignment horizontal="center" vertical="center" wrapText="1"/>
    </xf>
    <xf numFmtId="43" fontId="6" fillId="3" borderId="44" xfId="1" applyNumberFormat="1" applyFont="1" applyFill="1" applyBorder="1" applyAlignment="1">
      <alignment horizontal="center" vertical="center" wrapText="1"/>
    </xf>
    <xf numFmtId="43" fontId="6" fillId="3" borderId="6" xfId="1" applyNumberFormat="1" applyFont="1" applyFill="1" applyBorder="1" applyAlignment="1">
      <alignment horizontal="center" vertical="center" wrapText="1"/>
    </xf>
    <xf numFmtId="43" fontId="6" fillId="3" borderId="44" xfId="1" applyNumberFormat="1" applyFont="1" applyFill="1" applyBorder="1" applyAlignment="1">
      <alignment horizontal="center" vertical="center" wrapText="1"/>
    </xf>
    <xf numFmtId="43" fontId="6" fillId="3" borderId="10" xfId="1" applyNumberFormat="1" applyFont="1" applyFill="1" applyBorder="1" applyAlignment="1">
      <alignment horizontal="center" vertical="center" wrapText="1"/>
    </xf>
    <xf numFmtId="43" fontId="8" fillId="2" borderId="0" xfId="1" applyNumberFormat="1" applyFont="1" applyFill="1" applyAlignment="1">
      <alignment horizontal="left" vertical="center"/>
    </xf>
    <xf numFmtId="43" fontId="8" fillId="2" borderId="0" xfId="1" applyNumberFormat="1" applyFont="1" applyFill="1" applyAlignment="1">
      <alignment horizontal="center" vertical="center"/>
    </xf>
    <xf numFmtId="43" fontId="8" fillId="2" borderId="0" xfId="1" applyNumberFormat="1" applyFont="1" applyFill="1" applyAlignment="1">
      <alignment vertical="center"/>
    </xf>
  </cellXfs>
  <cellStyles count="50">
    <cellStyle name="0752-93035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Diseño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Millares [0]_Partic. 03-99  " xfId="4"/>
    <cellStyle name="Millares_INF_ENE_04" xfId="5"/>
    <cellStyle name="Millares_Partic. 03-99  " xfId="3"/>
    <cellStyle name="No-definido" xfId="44"/>
    <cellStyle name="Normal" xfId="0" builtinId="0"/>
    <cellStyle name="Normal 2" xfId="45"/>
    <cellStyle name="Normal_INF_ENE_04" xfId="2"/>
    <cellStyle name="Normal_Partic. 03-99  " xfId="1"/>
    <cellStyle name="Note" xfId="46"/>
    <cellStyle name="Output" xfId="47"/>
    <cellStyle name="Title" xfId="48"/>
    <cellStyle name="Warning Text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galvez\dows\Documentos%20de%20JJVARGAS\joel-in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1:U69"/>
  <sheetViews>
    <sheetView tabSelected="1" view="pageBreakPreview" topLeftCell="A40" zoomScale="90" zoomScaleNormal="55" zoomScaleSheetLayoutView="90" workbookViewId="0">
      <selection activeCell="E55" sqref="E55"/>
    </sheetView>
  </sheetViews>
  <sheetFormatPr baseColWidth="10" defaultColWidth="12.5703125" defaultRowHeight="15" x14ac:dyDescent="0.2"/>
  <cols>
    <col min="1" max="1" width="12.5703125" style="3"/>
    <col min="2" max="2" width="45.7109375" style="154" customWidth="1"/>
    <col min="3" max="3" width="19.85546875" style="155" bestFit="1" customWidth="1"/>
    <col min="4" max="4" width="19" style="155" bestFit="1" customWidth="1"/>
    <col min="5" max="5" width="21.5703125" style="155" bestFit="1" customWidth="1"/>
    <col min="6" max="6" width="19.5703125" style="155" bestFit="1" customWidth="1"/>
    <col min="7" max="7" width="17.140625" style="155" bestFit="1" customWidth="1"/>
    <col min="8" max="8" width="19.85546875" style="155" customWidth="1"/>
    <col min="9" max="9" width="21.5703125" style="156" bestFit="1" customWidth="1"/>
    <col min="10" max="10" width="19.5703125" style="156" bestFit="1" customWidth="1"/>
    <col min="11" max="11" width="24.7109375" style="156" bestFit="1" customWidth="1"/>
    <col min="12" max="12" width="15.42578125" style="3" customWidth="1"/>
    <col min="13" max="16384" width="12.5703125" style="3"/>
  </cols>
  <sheetData>
    <row r="1" spans="2:12" ht="17.25" x14ac:dyDescent="0.2">
      <c r="B1" s="1"/>
      <c r="C1" s="2"/>
      <c r="D1" s="2"/>
      <c r="E1" s="2"/>
      <c r="F1" s="2"/>
      <c r="G1" s="2"/>
      <c r="H1" s="2"/>
      <c r="I1" s="2"/>
      <c r="J1" s="2"/>
      <c r="K1" s="2"/>
    </row>
    <row r="2" spans="2:12" ht="60" customHeight="1" x14ac:dyDescent="0.2">
      <c r="B2" s="4" t="s">
        <v>0</v>
      </c>
      <c r="C2" s="5"/>
      <c r="D2" s="5"/>
      <c r="E2" s="5"/>
      <c r="F2" s="5"/>
      <c r="G2" s="5"/>
      <c r="H2" s="5"/>
      <c r="I2" s="5"/>
      <c r="J2" s="5"/>
      <c r="K2" s="5"/>
    </row>
    <row r="3" spans="2:12" ht="26.45" customHeight="1" thickBot="1" x14ac:dyDescent="0.25">
      <c r="B3" s="1"/>
      <c r="C3" s="6"/>
      <c r="D3" s="6"/>
      <c r="E3" s="6"/>
      <c r="F3" s="6"/>
      <c r="G3" s="6"/>
      <c r="H3" s="6"/>
      <c r="I3" s="6"/>
      <c r="J3" s="6"/>
      <c r="K3" s="6"/>
    </row>
    <row r="4" spans="2:12" ht="21" customHeight="1" x14ac:dyDescent="0.2">
      <c r="B4" s="7" t="s">
        <v>1</v>
      </c>
      <c r="C4" s="8" t="s">
        <v>2</v>
      </c>
      <c r="D4" s="9"/>
      <c r="E4" s="9"/>
      <c r="F4" s="9"/>
      <c r="G4" s="9"/>
      <c r="H4" s="10"/>
      <c r="I4" s="11" t="s">
        <v>3</v>
      </c>
      <c r="J4" s="12"/>
      <c r="K4" s="13"/>
    </row>
    <row r="5" spans="2:12" s="22" customFormat="1" ht="27" customHeight="1" thickBot="1" x14ac:dyDescent="0.35">
      <c r="B5" s="14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7" t="s">
        <v>9</v>
      </c>
      <c r="H5" s="18" t="s">
        <v>10</v>
      </c>
      <c r="I5" s="19" t="s">
        <v>11</v>
      </c>
      <c r="J5" s="20" t="s">
        <v>12</v>
      </c>
      <c r="K5" s="21" t="s">
        <v>13</v>
      </c>
    </row>
    <row r="6" spans="2:12" ht="21" customHeight="1" x14ac:dyDescent="0.2">
      <c r="B6" s="23" t="s">
        <v>14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5">
        <f>SUM(C6:G6)</f>
        <v>0</v>
      </c>
      <c r="I6" s="26">
        <f>H6</f>
        <v>0</v>
      </c>
      <c r="J6" s="27">
        <f>+IF(I6=0,0,K6/I6)</f>
        <v>0</v>
      </c>
      <c r="K6" s="28">
        <v>0</v>
      </c>
      <c r="L6" s="29"/>
    </row>
    <row r="7" spans="2:12" s="29" customFormat="1" ht="21" customHeight="1" x14ac:dyDescent="0.2">
      <c r="B7" s="30" t="s">
        <v>15</v>
      </c>
      <c r="C7" s="24">
        <v>0</v>
      </c>
      <c r="D7" s="24">
        <v>0</v>
      </c>
      <c r="E7" s="24">
        <v>0</v>
      </c>
      <c r="F7" s="24">
        <v>0</v>
      </c>
      <c r="G7" s="24">
        <v>5745.6745962000005</v>
      </c>
      <c r="H7" s="31">
        <v>5745.6745962000005</v>
      </c>
      <c r="I7" s="32">
        <v>5745.6745962000005</v>
      </c>
      <c r="J7" s="33">
        <f t="shared" ref="J7:J21" si="0">+IF(I7=0,0,K7/I7)</f>
        <v>14.285889245152584</v>
      </c>
      <c r="K7" s="34">
        <v>82082.070919999998</v>
      </c>
    </row>
    <row r="8" spans="2:12" s="29" customFormat="1" ht="21" customHeight="1" x14ac:dyDescent="0.2">
      <c r="B8" s="30" t="s">
        <v>16</v>
      </c>
      <c r="C8" s="24">
        <v>0</v>
      </c>
      <c r="D8" s="24">
        <v>0</v>
      </c>
      <c r="E8" s="24">
        <v>0</v>
      </c>
      <c r="F8" s="24">
        <v>0</v>
      </c>
      <c r="G8" s="35">
        <v>6.6409819999999994E-2</v>
      </c>
      <c r="H8" s="31">
        <v>6.6409819999999994E-2</v>
      </c>
      <c r="I8" s="32">
        <v>6.6409819999999994E-2</v>
      </c>
      <c r="J8" s="33">
        <f t="shared" si="0"/>
        <v>99.737659279907703</v>
      </c>
      <c r="K8" s="36">
        <v>6.6235599999999994</v>
      </c>
    </row>
    <row r="9" spans="2:12" s="29" customFormat="1" ht="21" customHeight="1" x14ac:dyDescent="0.2">
      <c r="B9" s="30" t="s">
        <v>17</v>
      </c>
      <c r="C9" s="24">
        <v>0</v>
      </c>
      <c r="D9" s="24">
        <v>0</v>
      </c>
      <c r="E9" s="24">
        <v>71.656088850000003</v>
      </c>
      <c r="F9" s="24">
        <v>0</v>
      </c>
      <c r="G9" s="24">
        <v>0</v>
      </c>
      <c r="H9" s="31">
        <v>71.656088850000003</v>
      </c>
      <c r="I9" s="32">
        <v>71.656088850000003</v>
      </c>
      <c r="J9" s="33">
        <f t="shared" si="0"/>
        <v>30.332418847892498</v>
      </c>
      <c r="K9" s="34">
        <v>2173.5024999999996</v>
      </c>
    </row>
    <row r="10" spans="2:12" s="29" customFormat="1" ht="21" customHeight="1" x14ac:dyDescent="0.2">
      <c r="B10" s="30" t="s">
        <v>18</v>
      </c>
      <c r="C10" s="24">
        <v>0</v>
      </c>
      <c r="D10" s="24">
        <v>0</v>
      </c>
      <c r="E10" s="24">
        <v>166.87632922</v>
      </c>
      <c r="F10" s="24">
        <v>0</v>
      </c>
      <c r="G10" s="37">
        <v>5.0177783099999989</v>
      </c>
      <c r="H10" s="31">
        <v>171.89410753000001</v>
      </c>
      <c r="I10" s="32">
        <v>171.89410753000001</v>
      </c>
      <c r="J10" s="33">
        <f t="shared" si="0"/>
        <v>30.103871414538649</v>
      </c>
      <c r="K10" s="34">
        <v>5174.6781099999998</v>
      </c>
    </row>
    <row r="11" spans="2:12" s="29" customFormat="1" ht="21" customHeight="1" x14ac:dyDescent="0.2">
      <c r="B11" s="30" t="s">
        <v>19</v>
      </c>
      <c r="C11" s="24">
        <v>0</v>
      </c>
      <c r="D11" s="24">
        <v>0</v>
      </c>
      <c r="E11" s="24">
        <v>977.87536578000004</v>
      </c>
      <c r="F11" s="24">
        <v>0</v>
      </c>
      <c r="G11" s="24">
        <v>0</v>
      </c>
      <c r="H11" s="31">
        <v>977.87536578000004</v>
      </c>
      <c r="I11" s="32">
        <v>977.87536578000004</v>
      </c>
      <c r="J11" s="33">
        <f t="shared" si="0"/>
        <v>52.707303807462516</v>
      </c>
      <c r="K11" s="34">
        <v>51541.173989999996</v>
      </c>
    </row>
    <row r="12" spans="2:12" s="29" customFormat="1" ht="21" customHeight="1" x14ac:dyDescent="0.2">
      <c r="B12" s="30" t="s">
        <v>20</v>
      </c>
      <c r="C12" s="24">
        <v>602.64463582000008</v>
      </c>
      <c r="D12" s="24">
        <v>12.41310743</v>
      </c>
      <c r="E12" s="24">
        <v>0</v>
      </c>
      <c r="F12" s="24">
        <v>0</v>
      </c>
      <c r="G12" s="24">
        <v>0</v>
      </c>
      <c r="H12" s="31">
        <v>615.05774325000004</v>
      </c>
      <c r="I12" s="32">
        <v>615.05774325000004</v>
      </c>
      <c r="J12" s="33">
        <f t="shared" si="0"/>
        <v>55.489592960262272</v>
      </c>
      <c r="K12" s="34">
        <f>32978.23174+1151.07208</f>
        <v>34129.303820000001</v>
      </c>
    </row>
    <row r="13" spans="2:12" s="29" customFormat="1" ht="21" customHeight="1" x14ac:dyDescent="0.2">
      <c r="B13" s="30" t="s">
        <v>21</v>
      </c>
      <c r="C13" s="24">
        <v>0</v>
      </c>
      <c r="D13" s="24">
        <v>19.696116019999991</v>
      </c>
      <c r="E13" s="24">
        <v>0</v>
      </c>
      <c r="F13" s="24">
        <v>83.130099279999996</v>
      </c>
      <c r="G13" s="24">
        <v>301.61197870000029</v>
      </c>
      <c r="H13" s="31">
        <v>404.43819400000029</v>
      </c>
      <c r="I13" s="32">
        <v>404.43819400000029</v>
      </c>
      <c r="J13" s="33">
        <f t="shared" si="0"/>
        <v>75.196451772307043</v>
      </c>
      <c r="K13" s="34">
        <v>30412.317149999981</v>
      </c>
    </row>
    <row r="14" spans="2:12" s="29" customFormat="1" ht="21" customHeight="1" x14ac:dyDescent="0.2">
      <c r="B14" s="30" t="s">
        <v>22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31">
        <v>0</v>
      </c>
      <c r="I14" s="32">
        <v>0</v>
      </c>
      <c r="J14" s="33">
        <f t="shared" si="0"/>
        <v>0</v>
      </c>
      <c r="K14" s="38">
        <v>0</v>
      </c>
    </row>
    <row r="15" spans="2:12" s="29" customFormat="1" ht="21" customHeight="1" x14ac:dyDescent="0.2">
      <c r="B15" s="30" t="s">
        <v>23</v>
      </c>
      <c r="C15" s="24">
        <v>0</v>
      </c>
      <c r="D15" s="24">
        <v>0</v>
      </c>
      <c r="E15" s="24">
        <v>0</v>
      </c>
      <c r="F15" s="24">
        <v>0</v>
      </c>
      <c r="G15" s="24">
        <v>0.14286477</v>
      </c>
      <c r="H15" s="31">
        <v>0.14286477</v>
      </c>
      <c r="I15" s="32">
        <v>0.14286477</v>
      </c>
      <c r="J15" s="33">
        <f t="shared" si="0"/>
        <v>93.687338033022414</v>
      </c>
      <c r="K15" s="34">
        <v>13.38462</v>
      </c>
    </row>
    <row r="16" spans="2:12" s="29" customFormat="1" ht="21" customHeight="1" x14ac:dyDescent="0.2">
      <c r="B16" s="30" t="s">
        <v>24</v>
      </c>
      <c r="C16" s="24">
        <v>110.49979515000001</v>
      </c>
      <c r="D16" s="24">
        <v>42.122293320000018</v>
      </c>
      <c r="E16" s="24">
        <v>0</v>
      </c>
      <c r="F16" s="24">
        <v>0</v>
      </c>
      <c r="G16" s="24">
        <v>0</v>
      </c>
      <c r="H16" s="31">
        <v>152.62208847000002</v>
      </c>
      <c r="I16" s="32">
        <v>152.62208847000002</v>
      </c>
      <c r="J16" s="33">
        <f t="shared" si="0"/>
        <v>57.295527257306965</v>
      </c>
      <c r="K16" s="38">
        <v>8744.5630300000012</v>
      </c>
    </row>
    <row r="17" spans="2:13" s="29" customFormat="1" ht="21" customHeight="1" x14ac:dyDescent="0.2">
      <c r="B17" s="30" t="s">
        <v>25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31">
        <v>0</v>
      </c>
      <c r="I17" s="32">
        <v>0</v>
      </c>
      <c r="J17" s="33">
        <f t="shared" si="0"/>
        <v>0</v>
      </c>
      <c r="K17" s="38">
        <v>0</v>
      </c>
    </row>
    <row r="18" spans="2:13" s="29" customFormat="1" ht="21" customHeight="1" x14ac:dyDescent="0.2">
      <c r="B18" s="30" t="s">
        <v>26</v>
      </c>
      <c r="C18" s="24">
        <v>719.32751354999971</v>
      </c>
      <c r="D18" s="24">
        <v>224.53595410000003</v>
      </c>
      <c r="E18" s="24">
        <v>0</v>
      </c>
      <c r="F18" s="24">
        <v>0</v>
      </c>
      <c r="G18" s="24">
        <v>65.005841679999989</v>
      </c>
      <c r="H18" s="31">
        <v>1008.8693093299997</v>
      </c>
      <c r="I18" s="32">
        <v>1008.8693093299997</v>
      </c>
      <c r="J18" s="33">
        <f t="shared" si="0"/>
        <v>47.345999603974292</v>
      </c>
      <c r="K18" s="38">
        <v>47765.925919999987</v>
      </c>
    </row>
    <row r="19" spans="2:13" s="29" customFormat="1" ht="21" customHeight="1" x14ac:dyDescent="0.2">
      <c r="B19" s="30" t="s">
        <v>27</v>
      </c>
      <c r="C19" s="24">
        <v>201.44594907000001</v>
      </c>
      <c r="D19" s="24">
        <v>196.73596561999997</v>
      </c>
      <c r="E19" s="24">
        <v>0</v>
      </c>
      <c r="F19" s="24">
        <v>0</v>
      </c>
      <c r="G19" s="24">
        <v>0</v>
      </c>
      <c r="H19" s="31">
        <v>398.18191468999999</v>
      </c>
      <c r="I19" s="32">
        <v>398.18191468999999</v>
      </c>
      <c r="J19" s="27">
        <f t="shared" si="0"/>
        <v>31.241622211006</v>
      </c>
      <c r="K19" s="39">
        <v>12439.84895</v>
      </c>
    </row>
    <row r="20" spans="2:13" s="29" customFormat="1" ht="21" customHeight="1" x14ac:dyDescent="0.2">
      <c r="B20" s="30" t="s">
        <v>28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31">
        <f>SUM(C20:G20)</f>
        <v>0</v>
      </c>
      <c r="I20" s="32">
        <f>H20</f>
        <v>0</v>
      </c>
      <c r="J20" s="27">
        <f t="shared" si="0"/>
        <v>0</v>
      </c>
      <c r="K20" s="39">
        <v>0</v>
      </c>
    </row>
    <row r="21" spans="2:13" s="29" customFormat="1" ht="21" customHeight="1" x14ac:dyDescent="0.2">
      <c r="B21" s="30" t="s">
        <v>29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31">
        <f>SUM(C21:G21)</f>
        <v>0</v>
      </c>
      <c r="I21" s="32">
        <f>H21</f>
        <v>0</v>
      </c>
      <c r="J21" s="27">
        <f t="shared" si="0"/>
        <v>0</v>
      </c>
      <c r="K21" s="39">
        <v>0</v>
      </c>
    </row>
    <row r="22" spans="2:13" ht="21" customHeight="1" x14ac:dyDescent="0.2">
      <c r="B22" s="40" t="s">
        <v>30</v>
      </c>
      <c r="C22" s="41">
        <v>1633.9178935899999</v>
      </c>
      <c r="D22" s="42">
        <v>495.50343649000001</v>
      </c>
      <c r="E22" s="42">
        <v>1216.40778385</v>
      </c>
      <c r="F22" s="42">
        <v>83.130099279999996</v>
      </c>
      <c r="G22" s="43">
        <v>6117.519469480002</v>
      </c>
      <c r="H22" s="44">
        <v>9546.4786826899999</v>
      </c>
      <c r="I22" s="45">
        <v>9546.4786826899999</v>
      </c>
      <c r="J22" s="27">
        <v>28.752318178607847</v>
      </c>
      <c r="K22" s="46">
        <v>274483.39256999997</v>
      </c>
    </row>
    <row r="23" spans="2:13" s="52" customFormat="1" ht="21" customHeight="1" x14ac:dyDescent="0.2">
      <c r="B23" s="47"/>
      <c r="C23" s="48"/>
      <c r="D23" s="48"/>
      <c r="E23" s="48"/>
      <c r="F23" s="48"/>
      <c r="G23" s="48"/>
      <c r="H23" s="48"/>
      <c r="I23" s="49"/>
      <c r="J23" s="50"/>
      <c r="K23" s="51"/>
      <c r="M23" s="52" t="s">
        <v>31</v>
      </c>
    </row>
    <row r="24" spans="2:13" ht="39" customHeight="1" x14ac:dyDescent="0.2">
      <c r="B24" s="53" t="s">
        <v>4</v>
      </c>
      <c r="C24" s="54" t="s">
        <v>32</v>
      </c>
      <c r="D24" s="55" t="s">
        <v>33</v>
      </c>
      <c r="E24" s="55" t="s">
        <v>8</v>
      </c>
      <c r="F24" s="55" t="s">
        <v>34</v>
      </c>
      <c r="G24" s="56" t="s">
        <v>9</v>
      </c>
      <c r="H24" s="57" t="s">
        <v>10</v>
      </c>
      <c r="I24" s="58" t="s">
        <v>11</v>
      </c>
      <c r="J24" s="59" t="s">
        <v>12</v>
      </c>
      <c r="K24" s="60" t="s">
        <v>13</v>
      </c>
    </row>
    <row r="25" spans="2:13" ht="21" customHeight="1" x14ac:dyDescent="0.2">
      <c r="B25" s="61" t="s">
        <v>35</v>
      </c>
      <c r="C25" s="62">
        <v>0</v>
      </c>
      <c r="D25" s="63">
        <v>0</v>
      </c>
      <c r="E25" s="63">
        <v>0</v>
      </c>
      <c r="F25" s="63">
        <v>0</v>
      </c>
      <c r="G25" s="64">
        <v>0</v>
      </c>
      <c r="H25" s="65">
        <f>SUM(C25:G25)</f>
        <v>0</v>
      </c>
      <c r="I25" s="66">
        <f>H25</f>
        <v>0</v>
      </c>
      <c r="J25" s="67">
        <f>+IF(I25=0,0,K25/I25)</f>
        <v>0</v>
      </c>
      <c r="K25" s="68">
        <v>0</v>
      </c>
    </row>
    <row r="26" spans="2:13" ht="21" customHeight="1" x14ac:dyDescent="0.2">
      <c r="B26" s="61" t="s">
        <v>36</v>
      </c>
      <c r="C26" s="24">
        <v>0.53375304985725369</v>
      </c>
      <c r="D26" s="63">
        <v>0.29414555999999997</v>
      </c>
      <c r="E26" s="24">
        <v>3.4499832300000004</v>
      </c>
      <c r="F26" s="63">
        <v>0.13471553168549283</v>
      </c>
      <c r="G26" s="64">
        <v>4.2038937280402922E-2</v>
      </c>
      <c r="H26" s="65">
        <v>4.45463630882315</v>
      </c>
      <c r="I26" s="66">
        <v>4.45463630882315</v>
      </c>
      <c r="J26" s="67">
        <v>237.27435344306173</v>
      </c>
      <c r="K26" s="68">
        <v>1056.9709499999999</v>
      </c>
    </row>
    <row r="27" spans="2:13" ht="21" customHeight="1" x14ac:dyDescent="0.2">
      <c r="B27" s="40" t="s">
        <v>30</v>
      </c>
      <c r="C27" s="41">
        <v>0.53375304985725369</v>
      </c>
      <c r="D27" s="42">
        <v>0.29414555999999997</v>
      </c>
      <c r="E27" s="42">
        <v>3.4499832300000004</v>
      </c>
      <c r="F27" s="42">
        <v>0.13471553168549283</v>
      </c>
      <c r="G27" s="43">
        <v>4.2038937280402922E-2</v>
      </c>
      <c r="H27" s="69">
        <v>4.45463630882315</v>
      </c>
      <c r="I27" s="45">
        <v>4.45463630882315</v>
      </c>
      <c r="J27" s="70">
        <v>237.27435344306173</v>
      </c>
      <c r="K27" s="46">
        <v>1056.9709499999999</v>
      </c>
    </row>
    <row r="28" spans="2:13" s="52" customFormat="1" ht="17.25" x14ac:dyDescent="0.2">
      <c r="B28" s="47"/>
      <c r="C28" s="48"/>
      <c r="D28" s="48"/>
      <c r="E28" s="48"/>
      <c r="F28" s="48"/>
      <c r="G28" s="48"/>
      <c r="H28" s="48"/>
      <c r="I28" s="49"/>
      <c r="J28" s="50"/>
      <c r="K28" s="51"/>
    </row>
    <row r="29" spans="2:13" ht="38.25" customHeight="1" x14ac:dyDescent="0.2">
      <c r="B29" s="53" t="s">
        <v>4</v>
      </c>
      <c r="C29" s="54" t="s">
        <v>32</v>
      </c>
      <c r="D29" s="55" t="s">
        <v>33</v>
      </c>
      <c r="E29" s="55" t="s">
        <v>8</v>
      </c>
      <c r="F29" s="55" t="s">
        <v>34</v>
      </c>
      <c r="G29" s="56" t="s">
        <v>9</v>
      </c>
      <c r="H29" s="57" t="s">
        <v>10</v>
      </c>
      <c r="I29" s="58" t="s">
        <v>11</v>
      </c>
      <c r="J29" s="59" t="s">
        <v>12</v>
      </c>
      <c r="K29" s="60" t="s">
        <v>13</v>
      </c>
    </row>
    <row r="30" spans="2:13" ht="21" customHeight="1" x14ac:dyDescent="0.2">
      <c r="B30" s="61" t="s">
        <v>37</v>
      </c>
      <c r="C30" s="24">
        <v>0.34168635460952385</v>
      </c>
      <c r="D30" s="24">
        <v>1.9874215753219529E-2</v>
      </c>
      <c r="E30" s="24">
        <v>0</v>
      </c>
      <c r="F30" s="63">
        <v>0.20810593542521716</v>
      </c>
      <c r="G30" s="64">
        <v>0</v>
      </c>
      <c r="H30" s="65">
        <f>SUM(C30:G30)</f>
        <v>0.56966650578796052</v>
      </c>
      <c r="I30" s="66">
        <f>H30</f>
        <v>0.56966650578796052</v>
      </c>
      <c r="J30" s="67">
        <f>+IF(I30=0,0,K30/I30)</f>
        <v>195.93748072937694</v>
      </c>
      <c r="K30" s="68">
        <v>111.61902000000001</v>
      </c>
    </row>
    <row r="31" spans="2:13" ht="21" customHeight="1" thickBot="1" x14ac:dyDescent="0.25">
      <c r="B31" s="71" t="s">
        <v>30</v>
      </c>
      <c r="C31" s="72">
        <v>0.34168635460952385</v>
      </c>
      <c r="D31" s="73">
        <v>1.9874215753219529E-2</v>
      </c>
      <c r="E31" s="73">
        <v>0</v>
      </c>
      <c r="F31" s="73">
        <v>0.20810593542521716</v>
      </c>
      <c r="G31" s="74">
        <v>0</v>
      </c>
      <c r="H31" s="75">
        <v>0.56966650578796052</v>
      </c>
      <c r="I31" s="76">
        <v>0.56966650578796052</v>
      </c>
      <c r="J31" s="77">
        <v>195.93748072937694</v>
      </c>
      <c r="K31" s="78">
        <v>111.61902000000001</v>
      </c>
    </row>
    <row r="32" spans="2:13" s="52" customFormat="1" ht="21" customHeight="1" thickBot="1" x14ac:dyDescent="0.25">
      <c r="B32" s="79"/>
      <c r="C32" s="80"/>
      <c r="D32" s="80"/>
      <c r="E32" s="80"/>
      <c r="F32" s="80"/>
      <c r="G32" s="80"/>
      <c r="H32" s="81"/>
      <c r="I32" s="82"/>
      <c r="J32" s="83"/>
      <c r="K32" s="84"/>
    </row>
    <row r="33" spans="2:21" ht="21" customHeight="1" thickTop="1" thickBot="1" x14ac:dyDescent="0.25">
      <c r="B33" s="85" t="s">
        <v>38</v>
      </c>
      <c r="C33" s="85"/>
      <c r="D33" s="85"/>
      <c r="E33" s="85"/>
      <c r="F33" s="85"/>
      <c r="G33" s="85"/>
      <c r="H33" s="85"/>
      <c r="I33" s="86">
        <v>9551.5029855046105</v>
      </c>
      <c r="J33" s="87">
        <v>28.859540007298349</v>
      </c>
      <c r="K33" s="86">
        <v>275651.98253999994</v>
      </c>
    </row>
    <row r="34" spans="2:21" ht="21" customHeight="1" thickTop="1" thickBot="1" x14ac:dyDescent="0.25">
      <c r="B34" s="88"/>
      <c r="C34" s="6"/>
      <c r="D34" s="6"/>
      <c r="E34" s="6"/>
      <c r="F34" s="6"/>
      <c r="G34" s="6"/>
      <c r="H34" s="6"/>
      <c r="I34" s="6"/>
      <c r="J34" s="6"/>
      <c r="K34" s="6"/>
    </row>
    <row r="35" spans="2:21" ht="21" customHeight="1" x14ac:dyDescent="0.3">
      <c r="B35" s="7" t="s">
        <v>39</v>
      </c>
      <c r="C35" s="89" t="s">
        <v>2</v>
      </c>
      <c r="D35" s="90"/>
      <c r="E35" s="90"/>
      <c r="F35" s="90"/>
      <c r="G35" s="90"/>
      <c r="H35" s="91"/>
      <c r="I35" s="92" t="s">
        <v>3</v>
      </c>
      <c r="J35" s="12"/>
      <c r="K35" s="13"/>
    </row>
    <row r="36" spans="2:21" s="94" customFormat="1" ht="21" customHeight="1" thickBot="1" x14ac:dyDescent="0.35">
      <c r="B36" s="14" t="s">
        <v>4</v>
      </c>
      <c r="C36" s="15" t="s">
        <v>5</v>
      </c>
      <c r="D36" s="16" t="s">
        <v>6</v>
      </c>
      <c r="E36" s="16" t="s">
        <v>40</v>
      </c>
      <c r="F36" s="16" t="s">
        <v>41</v>
      </c>
      <c r="G36" s="17" t="s">
        <v>9</v>
      </c>
      <c r="H36" s="18" t="s">
        <v>10</v>
      </c>
      <c r="I36" s="93" t="s">
        <v>11</v>
      </c>
      <c r="J36" s="20" t="s">
        <v>12</v>
      </c>
      <c r="K36" s="21" t="s">
        <v>13</v>
      </c>
    </row>
    <row r="37" spans="2:21" ht="21" customHeight="1" x14ac:dyDescent="0.2">
      <c r="B37" s="95" t="s">
        <v>42</v>
      </c>
      <c r="C37" s="96">
        <v>3009.9018766899999</v>
      </c>
      <c r="D37" s="97">
        <v>685.27666145000001</v>
      </c>
      <c r="E37" s="98">
        <v>0</v>
      </c>
      <c r="F37" s="24">
        <v>0</v>
      </c>
      <c r="G37" s="97">
        <v>0.89980965999999996</v>
      </c>
      <c r="H37" s="99">
        <v>3696.0783477999998</v>
      </c>
      <c r="I37" s="100">
        <v>3696.0783477999998</v>
      </c>
      <c r="J37" s="101">
        <v>53.219367326475265</v>
      </c>
      <c r="K37" s="39">
        <v>196702.95125899999</v>
      </c>
      <c r="N37" s="102"/>
      <c r="O37" s="102"/>
      <c r="P37" s="102"/>
      <c r="Q37" s="102"/>
      <c r="R37" s="102"/>
      <c r="S37" s="102"/>
      <c r="T37" s="102"/>
      <c r="U37" s="102"/>
    </row>
    <row r="38" spans="2:21" s="29" customFormat="1" ht="21" customHeight="1" x14ac:dyDescent="0.2">
      <c r="B38" s="95" t="s">
        <v>16</v>
      </c>
      <c r="C38" s="103">
        <v>0</v>
      </c>
      <c r="D38" s="104">
        <v>0</v>
      </c>
      <c r="E38" s="104">
        <v>0</v>
      </c>
      <c r="F38" s="104">
        <v>0</v>
      </c>
      <c r="G38" s="104">
        <v>0</v>
      </c>
      <c r="H38" s="105">
        <v>0</v>
      </c>
      <c r="I38" s="34">
        <v>0</v>
      </c>
      <c r="J38" s="33">
        <v>0</v>
      </c>
      <c r="K38" s="39">
        <v>0</v>
      </c>
      <c r="N38" s="52"/>
      <c r="O38" s="52"/>
      <c r="P38" s="52"/>
      <c r="Q38" s="52"/>
      <c r="R38" s="52"/>
      <c r="S38" s="52"/>
      <c r="T38" s="52"/>
      <c r="U38" s="52"/>
    </row>
    <row r="39" spans="2:21" s="29" customFormat="1" ht="21" customHeight="1" x14ac:dyDescent="0.2">
      <c r="B39" s="95" t="s">
        <v>17</v>
      </c>
      <c r="C39" s="103">
        <v>0</v>
      </c>
      <c r="D39" s="104">
        <v>0</v>
      </c>
      <c r="E39" s="104">
        <v>0</v>
      </c>
      <c r="F39" s="104">
        <v>0</v>
      </c>
      <c r="G39" s="104">
        <v>10.00030117</v>
      </c>
      <c r="H39" s="105">
        <v>10.00030117</v>
      </c>
      <c r="I39" s="34">
        <v>10.00030117</v>
      </c>
      <c r="J39" s="33">
        <v>53.223980053392722</v>
      </c>
      <c r="K39" s="39">
        <v>532.25582999999995</v>
      </c>
      <c r="N39" s="52"/>
      <c r="O39" s="52"/>
      <c r="P39" s="52"/>
      <c r="Q39" s="52"/>
      <c r="R39" s="52"/>
      <c r="S39" s="52"/>
      <c r="T39" s="52"/>
      <c r="U39" s="52"/>
    </row>
    <row r="40" spans="2:21" s="29" customFormat="1" ht="21" customHeight="1" x14ac:dyDescent="0.2">
      <c r="B40" s="95" t="s">
        <v>18</v>
      </c>
      <c r="C40" s="103">
        <v>0</v>
      </c>
      <c r="D40" s="104">
        <v>0</v>
      </c>
      <c r="E40" s="104">
        <v>0</v>
      </c>
      <c r="F40" s="104">
        <v>0</v>
      </c>
      <c r="G40" s="104">
        <v>133.64170526000001</v>
      </c>
      <c r="H40" s="105">
        <v>133.64170526000001</v>
      </c>
      <c r="I40" s="34">
        <v>133.64170526000001</v>
      </c>
      <c r="J40" s="33">
        <v>43.582892411230816</v>
      </c>
      <c r="K40" s="39">
        <v>5824.4920620000003</v>
      </c>
      <c r="N40" s="52"/>
      <c r="O40" s="52"/>
      <c r="P40" s="52"/>
      <c r="Q40" s="52"/>
      <c r="R40" s="52"/>
      <c r="S40" s="52"/>
      <c r="T40" s="52"/>
      <c r="U40" s="52"/>
    </row>
    <row r="41" spans="2:21" s="29" customFormat="1" ht="21" customHeight="1" x14ac:dyDescent="0.2">
      <c r="B41" s="95" t="s">
        <v>43</v>
      </c>
      <c r="C41" s="103">
        <v>60.988274009999991</v>
      </c>
      <c r="D41" s="104">
        <v>91.840887550000005</v>
      </c>
      <c r="E41" s="104">
        <v>0</v>
      </c>
      <c r="F41" s="104">
        <v>0</v>
      </c>
      <c r="G41" s="104">
        <v>0</v>
      </c>
      <c r="H41" s="105">
        <v>152.82916155999999</v>
      </c>
      <c r="I41" s="34">
        <v>152.82916155999999</v>
      </c>
      <c r="J41" s="33">
        <v>74.863212839836251</v>
      </c>
      <c r="K41" s="39">
        <v>11441.28205</v>
      </c>
      <c r="N41" s="52"/>
      <c r="O41" s="52"/>
      <c r="P41" s="52"/>
      <c r="Q41" s="52"/>
      <c r="R41" s="52"/>
      <c r="S41" s="52"/>
      <c r="T41" s="52"/>
      <c r="U41" s="52"/>
    </row>
    <row r="42" spans="2:21" s="29" customFormat="1" ht="21" customHeight="1" x14ac:dyDescent="0.2">
      <c r="B42" s="95" t="s">
        <v>44</v>
      </c>
      <c r="C42" s="103">
        <v>89.91070040999999</v>
      </c>
      <c r="D42" s="104">
        <v>491.10505334999999</v>
      </c>
      <c r="E42" s="104">
        <v>0</v>
      </c>
      <c r="F42" s="104">
        <v>0</v>
      </c>
      <c r="G42" s="104">
        <v>0</v>
      </c>
      <c r="H42" s="105">
        <v>581.01575375999994</v>
      </c>
      <c r="I42" s="34">
        <v>581.01575375999994</v>
      </c>
      <c r="J42" s="33">
        <v>68.411911282561988</v>
      </c>
      <c r="K42" s="39">
        <v>39748.398199999996</v>
      </c>
      <c r="N42" s="52"/>
      <c r="O42" s="52"/>
      <c r="P42" s="52"/>
      <c r="Q42" s="52"/>
      <c r="R42" s="52"/>
      <c r="S42" s="52"/>
      <c r="T42" s="52"/>
      <c r="U42" s="52"/>
    </row>
    <row r="43" spans="2:21" s="29" customFormat="1" ht="21" customHeight="1" x14ac:dyDescent="0.2">
      <c r="B43" s="95" t="s">
        <v>45</v>
      </c>
      <c r="C43" s="103">
        <v>0</v>
      </c>
      <c r="D43" s="104">
        <v>0</v>
      </c>
      <c r="E43" s="104">
        <v>19.000567820000001</v>
      </c>
      <c r="F43" s="104">
        <v>0</v>
      </c>
      <c r="G43" s="104">
        <v>0</v>
      </c>
      <c r="H43" s="105">
        <v>19.000567820000001</v>
      </c>
      <c r="I43" s="34">
        <v>19.000567820000001</v>
      </c>
      <c r="J43" s="33">
        <v>67.354050264377818</v>
      </c>
      <c r="K43" s="39">
        <v>1279.7651999999998</v>
      </c>
      <c r="N43" s="52"/>
      <c r="O43" s="52"/>
      <c r="P43" s="52"/>
      <c r="Q43" s="52"/>
      <c r="R43" s="52"/>
      <c r="S43" s="52"/>
      <c r="T43" s="52"/>
      <c r="U43" s="52"/>
    </row>
    <row r="44" spans="2:21" s="29" customFormat="1" ht="21" customHeight="1" x14ac:dyDescent="0.2">
      <c r="B44" s="95" t="s">
        <v>46</v>
      </c>
      <c r="C44" s="103">
        <v>0</v>
      </c>
      <c r="D44" s="104">
        <v>0</v>
      </c>
      <c r="E44" s="104">
        <v>0</v>
      </c>
      <c r="F44" s="104">
        <v>0</v>
      </c>
      <c r="G44" s="104">
        <v>0</v>
      </c>
      <c r="H44" s="105">
        <v>0</v>
      </c>
      <c r="I44" s="34">
        <v>0</v>
      </c>
      <c r="J44" s="33">
        <v>0</v>
      </c>
      <c r="K44" s="39">
        <v>0</v>
      </c>
      <c r="N44" s="52"/>
      <c r="O44" s="52"/>
      <c r="P44" s="52"/>
      <c r="Q44" s="52"/>
      <c r="R44" s="52"/>
      <c r="S44" s="52"/>
      <c r="T44" s="52"/>
      <c r="U44" s="52"/>
    </row>
    <row r="45" spans="2:21" s="29" customFormat="1" ht="21" customHeight="1" x14ac:dyDescent="0.2">
      <c r="B45" s="95" t="s">
        <v>47</v>
      </c>
      <c r="C45" s="103">
        <v>96.499487989999992</v>
      </c>
      <c r="D45" s="104">
        <v>0</v>
      </c>
      <c r="E45" s="104">
        <v>114.00344466000001</v>
      </c>
      <c r="F45" s="104">
        <v>0</v>
      </c>
      <c r="G45" s="104">
        <v>0</v>
      </c>
      <c r="H45" s="105">
        <v>210.50293264999999</v>
      </c>
      <c r="I45" s="34">
        <v>210.50293264999999</v>
      </c>
      <c r="J45" s="33">
        <v>66.907110094363802</v>
      </c>
      <c r="K45" s="39">
        <v>14084.142889999999</v>
      </c>
      <c r="N45" s="52"/>
      <c r="O45" s="52"/>
      <c r="P45" s="52"/>
      <c r="Q45" s="52"/>
      <c r="R45" s="52"/>
      <c r="S45" s="52"/>
      <c r="T45" s="52"/>
      <c r="U45" s="52"/>
    </row>
    <row r="46" spans="2:21" s="29" customFormat="1" ht="21" customHeight="1" x14ac:dyDescent="0.2">
      <c r="B46" s="95" t="s">
        <v>48</v>
      </c>
      <c r="C46" s="103">
        <v>547.9241644</v>
      </c>
      <c r="D46" s="104">
        <v>1441.6744158000001</v>
      </c>
      <c r="E46" s="104">
        <v>0</v>
      </c>
      <c r="F46" s="104">
        <v>0</v>
      </c>
      <c r="G46" s="104">
        <v>0</v>
      </c>
      <c r="H46" s="105">
        <v>1989.5985802</v>
      </c>
      <c r="I46" s="34">
        <v>1989.5985802</v>
      </c>
      <c r="J46" s="33">
        <v>66.42008719603929</v>
      </c>
      <c r="K46" s="39">
        <v>132149.31118199998</v>
      </c>
      <c r="N46" s="52"/>
      <c r="O46" s="52"/>
      <c r="P46" s="52"/>
      <c r="Q46" s="52"/>
      <c r="R46" s="52"/>
      <c r="S46" s="52"/>
      <c r="T46" s="52"/>
      <c r="U46" s="52"/>
    </row>
    <row r="47" spans="2:21" s="29" customFormat="1" ht="21" customHeight="1" x14ac:dyDescent="0.2">
      <c r="B47" s="95" t="s">
        <v>49</v>
      </c>
      <c r="C47" s="103">
        <v>0</v>
      </c>
      <c r="D47" s="104">
        <v>0</v>
      </c>
      <c r="E47" s="104">
        <v>208.28385838999998</v>
      </c>
      <c r="F47" s="104">
        <v>0</v>
      </c>
      <c r="G47" s="104">
        <v>34.50104627000001</v>
      </c>
      <c r="H47" s="105">
        <v>242.78490466</v>
      </c>
      <c r="I47" s="34">
        <v>242.78490466</v>
      </c>
      <c r="J47" s="33">
        <v>73.906090677787688</v>
      </c>
      <c r="K47" s="39">
        <v>17943.283178999998</v>
      </c>
      <c r="N47" s="52"/>
      <c r="O47" s="52"/>
      <c r="P47" s="52"/>
      <c r="Q47" s="52"/>
      <c r="R47" s="52"/>
      <c r="S47" s="52"/>
      <c r="T47" s="52"/>
      <c r="U47" s="52"/>
    </row>
    <row r="48" spans="2:21" s="29" customFormat="1" ht="21" customHeight="1" x14ac:dyDescent="0.2">
      <c r="B48" s="95" t="s">
        <v>50</v>
      </c>
      <c r="C48" s="103">
        <v>0</v>
      </c>
      <c r="D48" s="104">
        <v>0</v>
      </c>
      <c r="E48" s="104">
        <v>0</v>
      </c>
      <c r="F48" s="104">
        <v>0</v>
      </c>
      <c r="G48" s="104">
        <v>1.0514470372955977</v>
      </c>
      <c r="H48" s="105">
        <v>1.0514470372955977</v>
      </c>
      <c r="I48" s="34">
        <v>1.0514470372955977</v>
      </c>
      <c r="J48" s="33">
        <v>144.45985923425829</v>
      </c>
      <c r="K48" s="39">
        <v>151.89189099999999</v>
      </c>
      <c r="N48" s="52"/>
      <c r="O48" s="52"/>
      <c r="P48" s="52"/>
      <c r="Q48" s="52"/>
      <c r="R48" s="52"/>
      <c r="S48" s="52"/>
      <c r="T48" s="52"/>
      <c r="U48" s="52"/>
    </row>
    <row r="49" spans="2:21" ht="21" customHeight="1" x14ac:dyDescent="0.2">
      <c r="B49" s="95" t="s">
        <v>51</v>
      </c>
      <c r="C49" s="103">
        <v>0</v>
      </c>
      <c r="D49" s="104">
        <v>0</v>
      </c>
      <c r="E49" s="104">
        <v>0</v>
      </c>
      <c r="F49" s="104">
        <v>0</v>
      </c>
      <c r="G49" s="104">
        <v>0</v>
      </c>
      <c r="H49" s="105">
        <v>0</v>
      </c>
      <c r="I49" s="34">
        <v>0</v>
      </c>
      <c r="J49" s="33">
        <f>+IF(I49=0,0,K49/I49)</f>
        <v>0</v>
      </c>
      <c r="K49" s="39">
        <v>0</v>
      </c>
      <c r="N49" s="102"/>
      <c r="O49" s="102"/>
      <c r="P49" s="102"/>
      <c r="Q49" s="102"/>
      <c r="R49" s="102"/>
      <c r="S49" s="102"/>
      <c r="T49" s="102"/>
      <c r="U49" s="102"/>
    </row>
    <row r="50" spans="2:21" ht="21" customHeight="1" x14ac:dyDescent="0.2">
      <c r="B50" s="95" t="s">
        <v>52</v>
      </c>
      <c r="C50" s="103">
        <v>0</v>
      </c>
      <c r="D50" s="104">
        <v>0</v>
      </c>
      <c r="E50" s="104">
        <v>0</v>
      </c>
      <c r="F50" s="104">
        <v>0</v>
      </c>
      <c r="G50" s="104">
        <v>0</v>
      </c>
      <c r="H50" s="105">
        <v>0</v>
      </c>
      <c r="I50" s="34">
        <v>0</v>
      </c>
      <c r="J50" s="33">
        <f>+IF(I50=0,0,K50/I50)</f>
        <v>0</v>
      </c>
      <c r="K50" s="39">
        <v>0</v>
      </c>
      <c r="N50" s="102"/>
      <c r="O50" s="102"/>
      <c r="P50" s="102"/>
      <c r="Q50" s="102"/>
      <c r="R50" s="102"/>
      <c r="S50" s="102"/>
      <c r="T50" s="102"/>
      <c r="U50" s="102"/>
    </row>
    <row r="51" spans="2:21" ht="21" customHeight="1" x14ac:dyDescent="0.2">
      <c r="B51" s="95" t="s">
        <v>53</v>
      </c>
      <c r="C51" s="103">
        <v>0</v>
      </c>
      <c r="D51" s="104">
        <v>0</v>
      </c>
      <c r="E51" s="104">
        <v>0</v>
      </c>
      <c r="F51" s="104">
        <v>0</v>
      </c>
      <c r="G51" s="104">
        <v>0</v>
      </c>
      <c r="H51" s="105">
        <v>0</v>
      </c>
      <c r="I51" s="34">
        <v>0</v>
      </c>
      <c r="J51" s="33">
        <f>+IF(I51=0,0,K51/I51)</f>
        <v>0</v>
      </c>
      <c r="K51" s="39">
        <v>0</v>
      </c>
      <c r="N51" s="102"/>
      <c r="O51" s="102"/>
      <c r="P51" s="102"/>
      <c r="Q51" s="102"/>
      <c r="R51" s="102"/>
      <c r="S51" s="102"/>
      <c r="T51" s="102"/>
      <c r="U51" s="102"/>
    </row>
    <row r="52" spans="2:21" ht="21" customHeight="1" x14ac:dyDescent="0.2">
      <c r="B52" s="106" t="s">
        <v>30</v>
      </c>
      <c r="C52" s="107">
        <v>3805.2245035000001</v>
      </c>
      <c r="D52" s="108">
        <v>2709.8970181499999</v>
      </c>
      <c r="E52" s="108">
        <v>341.28787087000001</v>
      </c>
      <c r="F52" s="108">
        <v>0</v>
      </c>
      <c r="G52" s="108">
        <v>180.0943093972956</v>
      </c>
      <c r="H52" s="109">
        <v>7036.5037019172951</v>
      </c>
      <c r="I52" s="110">
        <v>7036.5037019172951</v>
      </c>
      <c r="J52" s="111">
        <v>59.668521687638396</v>
      </c>
      <c r="K52" s="112">
        <v>419857.773743</v>
      </c>
      <c r="N52" s="102"/>
      <c r="O52" s="102"/>
      <c r="P52" s="102"/>
      <c r="Q52" s="102"/>
      <c r="R52" s="102"/>
      <c r="S52" s="102"/>
      <c r="T52" s="102"/>
      <c r="U52" s="102"/>
    </row>
    <row r="53" spans="2:21" ht="35.25" customHeight="1" x14ac:dyDescent="0.2">
      <c r="B53" s="113"/>
      <c r="C53" s="114"/>
      <c r="D53" s="114"/>
      <c r="E53" s="114"/>
      <c r="F53" s="114"/>
      <c r="G53" s="114"/>
      <c r="H53" s="114"/>
      <c r="I53" s="114"/>
      <c r="J53" s="114"/>
      <c r="K53" s="115"/>
      <c r="N53" s="102"/>
      <c r="O53" s="102"/>
      <c r="P53" s="102"/>
      <c r="Q53" s="102"/>
      <c r="R53" s="102"/>
      <c r="S53" s="102"/>
      <c r="T53" s="102"/>
      <c r="U53" s="102"/>
    </row>
    <row r="54" spans="2:21" ht="30.75" customHeight="1" x14ac:dyDescent="0.2">
      <c r="B54" s="116" t="s">
        <v>4</v>
      </c>
      <c r="C54" s="54" t="s">
        <v>32</v>
      </c>
      <c r="D54" s="55" t="s">
        <v>33</v>
      </c>
      <c r="E54" s="55" t="s">
        <v>8</v>
      </c>
      <c r="F54" s="55" t="s">
        <v>34</v>
      </c>
      <c r="G54" s="117" t="s">
        <v>9</v>
      </c>
      <c r="H54" s="118" t="s">
        <v>10</v>
      </c>
      <c r="I54" s="119" t="s">
        <v>11</v>
      </c>
      <c r="J54" s="55" t="s">
        <v>12</v>
      </c>
      <c r="K54" s="120" t="s">
        <v>13</v>
      </c>
      <c r="N54" s="102"/>
      <c r="O54" s="102"/>
      <c r="P54" s="102"/>
      <c r="Q54" s="102"/>
      <c r="R54" s="102"/>
      <c r="S54" s="102"/>
      <c r="T54" s="102"/>
      <c r="U54" s="102"/>
    </row>
    <row r="55" spans="2:21" ht="21" customHeight="1" x14ac:dyDescent="0.2">
      <c r="B55" s="95" t="s">
        <v>35</v>
      </c>
      <c r="C55" s="121">
        <v>4.3782803000000001</v>
      </c>
      <c r="D55" s="104">
        <v>19.155056510000001</v>
      </c>
      <c r="E55" s="104">
        <v>36.036888149999996</v>
      </c>
      <c r="F55" s="104">
        <v>0</v>
      </c>
      <c r="G55" s="122">
        <v>1.9622364384239006</v>
      </c>
      <c r="H55" s="31">
        <v>61.532461398423898</v>
      </c>
      <c r="I55" s="34">
        <v>61.532461398423898</v>
      </c>
      <c r="J55" s="33">
        <v>105.57761065229225</v>
      </c>
      <c r="K55" s="123">
        <v>6496.4502520000005</v>
      </c>
      <c r="N55" s="102"/>
      <c r="O55" s="102"/>
      <c r="P55" s="102"/>
      <c r="Q55" s="102"/>
      <c r="R55" s="102"/>
      <c r="S55" s="102"/>
      <c r="T55" s="102"/>
      <c r="U55" s="102"/>
    </row>
    <row r="56" spans="2:21" ht="21" customHeight="1" x14ac:dyDescent="0.2">
      <c r="B56" s="95" t="s">
        <v>36</v>
      </c>
      <c r="C56" s="121">
        <v>0</v>
      </c>
      <c r="D56" s="104">
        <v>0.6029778216166114</v>
      </c>
      <c r="E56" s="104">
        <v>0.32129253219014403</v>
      </c>
      <c r="F56" s="104">
        <v>12.996861500274644</v>
      </c>
      <c r="G56" s="122">
        <v>26.031274490770603</v>
      </c>
      <c r="H56" s="31">
        <v>39.952406344852001</v>
      </c>
      <c r="I56" s="34">
        <v>39.952406344852001</v>
      </c>
      <c r="J56" s="33">
        <v>325.11167327155692</v>
      </c>
      <c r="K56" s="123">
        <v>12988.993678000003</v>
      </c>
      <c r="N56" s="102"/>
      <c r="O56" s="102"/>
      <c r="P56" s="102"/>
      <c r="Q56" s="102"/>
      <c r="R56" s="102"/>
      <c r="S56" s="102"/>
      <c r="T56" s="102"/>
      <c r="U56" s="102"/>
    </row>
    <row r="57" spans="2:21" s="52" customFormat="1" ht="21" customHeight="1" x14ac:dyDescent="0.2">
      <c r="B57" s="106" t="s">
        <v>30</v>
      </c>
      <c r="C57" s="124">
        <v>4.3782803000000001</v>
      </c>
      <c r="D57" s="108">
        <v>19.758034331616614</v>
      </c>
      <c r="E57" s="108">
        <v>36.358180682190138</v>
      </c>
      <c r="F57" s="108">
        <v>12.996861500274644</v>
      </c>
      <c r="G57" s="125">
        <v>27.993510929194503</v>
      </c>
      <c r="H57" s="126">
        <v>101.4848677432759</v>
      </c>
      <c r="I57" s="110">
        <v>101.4848677432759</v>
      </c>
      <c r="J57" s="111">
        <v>192.00344212195174</v>
      </c>
      <c r="K57" s="112">
        <v>19485.443930000001</v>
      </c>
    </row>
    <row r="58" spans="2:21" ht="36" customHeight="1" x14ac:dyDescent="0.2">
      <c r="B58" s="127"/>
      <c r="C58" s="80"/>
      <c r="D58" s="80"/>
      <c r="E58" s="80"/>
      <c r="F58" s="80"/>
      <c r="G58" s="80"/>
      <c r="H58" s="80"/>
      <c r="I58" s="6"/>
      <c r="J58" s="83"/>
      <c r="K58" s="128"/>
      <c r="N58" s="102"/>
      <c r="O58" s="102"/>
      <c r="P58" s="102"/>
      <c r="Q58" s="102"/>
      <c r="R58" s="102"/>
      <c r="S58" s="102"/>
      <c r="T58" s="102"/>
      <c r="U58" s="102"/>
    </row>
    <row r="59" spans="2:21" ht="33" customHeight="1" x14ac:dyDescent="0.2">
      <c r="B59" s="129" t="s">
        <v>4</v>
      </c>
      <c r="C59" s="54" t="s">
        <v>32</v>
      </c>
      <c r="D59" s="55" t="s">
        <v>33</v>
      </c>
      <c r="E59" s="55" t="s">
        <v>8</v>
      </c>
      <c r="F59" s="55" t="s">
        <v>34</v>
      </c>
      <c r="G59" s="56" t="s">
        <v>9</v>
      </c>
      <c r="H59" s="130" t="s">
        <v>10</v>
      </c>
      <c r="I59" s="131" t="s">
        <v>11</v>
      </c>
      <c r="J59" s="59" t="s">
        <v>12</v>
      </c>
      <c r="K59" s="60" t="s">
        <v>13</v>
      </c>
      <c r="N59" s="102"/>
      <c r="O59" s="102"/>
      <c r="P59" s="102"/>
      <c r="Q59" s="102"/>
      <c r="R59" s="102"/>
      <c r="S59" s="102"/>
      <c r="T59" s="102"/>
      <c r="U59" s="102"/>
    </row>
    <row r="60" spans="2:21" ht="21" customHeight="1" x14ac:dyDescent="0.2">
      <c r="B60" s="47" t="s">
        <v>37</v>
      </c>
      <c r="C60" s="132">
        <v>0</v>
      </c>
      <c r="D60" s="63">
        <v>1.4257829923094127</v>
      </c>
      <c r="E60" s="63">
        <v>0.3463617815996678</v>
      </c>
      <c r="F60" s="63">
        <v>0.33183473521594681</v>
      </c>
      <c r="G60" s="64">
        <f>3.03436485250155-D60-E60-F60</f>
        <v>0.93038534337652257</v>
      </c>
      <c r="H60" s="31">
        <f>SUM(C60:G60)</f>
        <v>3.0343648525015499</v>
      </c>
      <c r="I60" s="133">
        <f>H60</f>
        <v>3.0343648525015499</v>
      </c>
      <c r="J60" s="67">
        <v>460.18826834512527</v>
      </c>
      <c r="K60" s="68">
        <v>1396.3791069999997</v>
      </c>
      <c r="N60" s="102"/>
      <c r="O60" s="102"/>
      <c r="P60" s="102"/>
      <c r="Q60" s="102"/>
      <c r="R60" s="102"/>
      <c r="S60" s="102"/>
      <c r="T60" s="102"/>
      <c r="U60" s="102"/>
    </row>
    <row r="61" spans="2:21" s="29" customFormat="1" ht="21" customHeight="1" x14ac:dyDescent="0.2">
      <c r="B61" s="134" t="s">
        <v>30</v>
      </c>
      <c r="C61" s="45">
        <f>SUM(C60:C60)</f>
        <v>0</v>
      </c>
      <c r="D61" s="42">
        <v>1.4257829923094127</v>
      </c>
      <c r="E61" s="42">
        <v>0.3463617815996678</v>
      </c>
      <c r="F61" s="42">
        <v>0.33183473521594681</v>
      </c>
      <c r="G61" s="43">
        <v>0.93038534337652257</v>
      </c>
      <c r="H61" s="44">
        <v>3.0343648525015499</v>
      </c>
      <c r="I61" s="41">
        <v>3.0343648525015499</v>
      </c>
      <c r="J61" s="70">
        <v>460.18826834512527</v>
      </c>
      <c r="K61" s="46">
        <v>1396.3791069999997</v>
      </c>
      <c r="N61" s="52"/>
      <c r="O61" s="52"/>
      <c r="P61" s="52"/>
      <c r="Q61" s="52"/>
      <c r="R61" s="52"/>
      <c r="S61" s="52"/>
      <c r="T61" s="52"/>
      <c r="U61" s="52"/>
    </row>
    <row r="62" spans="2:21" ht="21" customHeight="1" thickBot="1" x14ac:dyDescent="0.25">
      <c r="B62" s="127"/>
      <c r="C62" s="80"/>
      <c r="D62" s="80"/>
      <c r="E62" s="80"/>
      <c r="F62" s="80"/>
      <c r="G62" s="80"/>
      <c r="H62" s="81"/>
      <c r="I62" s="82"/>
      <c r="J62" s="83"/>
      <c r="K62" s="135"/>
      <c r="N62" s="102"/>
      <c r="O62" s="102"/>
      <c r="P62" s="102"/>
      <c r="Q62" s="102"/>
      <c r="R62" s="102"/>
      <c r="S62" s="102"/>
      <c r="T62" s="102"/>
      <c r="U62" s="102"/>
    </row>
    <row r="63" spans="2:21" s="52" customFormat="1" ht="18.75" thickTop="1" thickBot="1" x14ac:dyDescent="0.25">
      <c r="B63" s="136" t="s">
        <v>54</v>
      </c>
      <c r="C63" s="85"/>
      <c r="D63" s="85"/>
      <c r="E63" s="85"/>
      <c r="F63" s="85"/>
      <c r="G63" s="85"/>
      <c r="H63" s="85"/>
      <c r="I63" s="86">
        <v>7141.0229345130729</v>
      </c>
      <c r="J63" s="87">
        <v>61.719392420639643</v>
      </c>
      <c r="K63" s="137">
        <v>440739.59678000002</v>
      </c>
    </row>
    <row r="64" spans="2:21" ht="18.75" customHeight="1" thickTop="1" thickBot="1" x14ac:dyDescent="0.25">
      <c r="B64" s="127"/>
      <c r="C64" s="80"/>
      <c r="D64" s="80"/>
      <c r="E64" s="80"/>
      <c r="F64" s="80"/>
      <c r="G64" s="80"/>
      <c r="H64" s="80"/>
      <c r="I64" s="83"/>
      <c r="J64" s="83"/>
      <c r="K64" s="138"/>
      <c r="N64" s="102"/>
      <c r="O64" s="102"/>
      <c r="P64" s="102"/>
      <c r="Q64" s="102"/>
      <c r="R64" s="102"/>
      <c r="S64" s="102"/>
      <c r="T64" s="102"/>
      <c r="U64" s="102"/>
    </row>
    <row r="65" spans="2:21" ht="16.149999999999999" customHeight="1" x14ac:dyDescent="0.2">
      <c r="B65" s="139" t="s">
        <v>55</v>
      </c>
      <c r="C65" s="140"/>
      <c r="D65" s="140"/>
      <c r="E65" s="140"/>
      <c r="F65" s="140"/>
      <c r="G65" s="140"/>
      <c r="H65" s="140"/>
      <c r="I65" s="141" t="s">
        <v>3</v>
      </c>
      <c r="J65" s="142"/>
      <c r="K65" s="143"/>
      <c r="N65" s="102"/>
      <c r="O65" s="102"/>
      <c r="P65" s="102"/>
      <c r="Q65" s="102"/>
      <c r="R65" s="102"/>
      <c r="S65" s="102"/>
      <c r="T65" s="102"/>
      <c r="U65" s="102"/>
    </row>
    <row r="66" spans="2:21" ht="20.25" customHeight="1" x14ac:dyDescent="0.2">
      <c r="B66" s="144"/>
      <c r="C66" s="145"/>
      <c r="D66" s="145"/>
      <c r="E66" s="145"/>
      <c r="F66" s="145"/>
      <c r="G66" s="145"/>
      <c r="H66" s="145"/>
      <c r="I66" s="146" t="s">
        <v>11</v>
      </c>
      <c r="J66" s="147"/>
      <c r="K66" s="148" t="s">
        <v>13</v>
      </c>
      <c r="N66" s="102"/>
      <c r="O66" s="102"/>
      <c r="P66" s="102"/>
      <c r="Q66" s="102"/>
      <c r="R66" s="102"/>
      <c r="S66" s="102"/>
      <c r="T66" s="102"/>
      <c r="U66" s="102"/>
    </row>
    <row r="67" spans="2:21" ht="18" thickBot="1" x14ac:dyDescent="0.25">
      <c r="B67" s="149"/>
      <c r="C67" s="150"/>
      <c r="D67" s="150"/>
      <c r="E67" s="150"/>
      <c r="F67" s="150"/>
      <c r="G67" s="150"/>
      <c r="H67" s="150"/>
      <c r="I67" s="151">
        <v>2410.4800509915376</v>
      </c>
      <c r="J67" s="152"/>
      <c r="K67" s="153">
        <v>-165087.61424000008</v>
      </c>
      <c r="N67" s="102"/>
      <c r="O67" s="102"/>
      <c r="P67" s="102"/>
      <c r="Q67" s="102"/>
      <c r="R67" s="102"/>
      <c r="S67" s="102"/>
      <c r="T67" s="102"/>
      <c r="U67" s="102"/>
    </row>
    <row r="69" spans="2:21" x14ac:dyDescent="0.2">
      <c r="B69" s="154" t="s">
        <v>56</v>
      </c>
    </row>
  </sheetData>
  <mergeCells count="9">
    <mergeCell ref="B63:H63"/>
    <mergeCell ref="B65:H67"/>
    <mergeCell ref="I65:K65"/>
    <mergeCell ref="B2:K2"/>
    <mergeCell ref="C4:H4"/>
    <mergeCell ref="I4:K4"/>
    <mergeCell ref="B33:H33"/>
    <mergeCell ref="C35:H35"/>
    <mergeCell ref="I35:K35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orientation="landscape" r:id="rId1"/>
  <rowBreaks count="1" manualBreakCount="1">
    <brk id="3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BACOM 02</vt:lpstr>
      <vt:lpstr>'BACOM 02'!Área_de_impresión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TEMP_DGH54</dc:creator>
  <cp:lastModifiedBy>TEMP_DGH54</cp:lastModifiedBy>
  <dcterms:created xsi:type="dcterms:W3CDTF">2017-06-07T13:48:45Z</dcterms:created>
  <dcterms:modified xsi:type="dcterms:W3CDTF">2017-06-07T13:48:55Z</dcterms:modified>
</cp:coreProperties>
</file>